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madonsnp\Documents\Eskom Rotek Industries\CFT\Arnot AWR lines descaling\"/>
    </mc:Choice>
  </mc:AlternateContent>
  <xr:revisionPtr revIDLastSave="0" documentId="13_ncr:1_{A00F4A60-642D-488E-97FD-2F2E85364053}" xr6:coauthVersionLast="47" xr6:coauthVersionMax="47" xr10:uidLastSave="{00000000-0000-0000-0000-000000000000}"/>
  <bookViews>
    <workbookView xWindow="-110" yWindow="-110" windowWidth="19420" windowHeight="10560" xr2:uid="{EFAF7246-5DF0-4264-A558-44ACBC433414}"/>
  </bookViews>
  <sheets>
    <sheet name="BOQ" sheetId="2"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5" i="2" l="1"/>
  <c r="L19" i="2"/>
  <c r="L41" i="2" s="1"/>
  <c r="H22" i="2"/>
  <c r="I34" i="2"/>
  <c r="J34" i="2"/>
  <c r="J38" i="2"/>
  <c r="L38" i="2" s="1"/>
  <c r="J37" i="2"/>
  <c r="L37" i="2" s="1"/>
  <c r="H36" i="2"/>
  <c r="J31" i="2"/>
  <c r="L31" i="2" s="1"/>
  <c r="J30" i="2"/>
  <c r="L30" i="2" s="1"/>
  <c r="J29" i="2"/>
  <c r="L29" i="2" s="1"/>
  <c r="J28" i="2"/>
  <c r="L28" i="2" s="1"/>
  <c r="J27" i="2"/>
  <c r="L27" i="2" s="1"/>
  <c r="J26" i="2"/>
  <c r="L26" i="2" s="1"/>
  <c r="J25" i="2"/>
  <c r="L25" i="2" s="1"/>
  <c r="J24" i="2"/>
  <c r="L24" i="2" s="1"/>
  <c r="J23" i="2"/>
  <c r="L23" i="2" s="1"/>
  <c r="E23" i="2"/>
  <c r="J18" i="2"/>
  <c r="L18" i="2" s="1"/>
  <c r="J17" i="2"/>
  <c r="L17" i="2" s="1"/>
  <c r="J16" i="2"/>
  <c r="L16" i="2" s="1"/>
  <c r="J15" i="2"/>
  <c r="L15" i="2" s="1"/>
  <c r="J14" i="2"/>
  <c r="L14" i="2" s="1"/>
  <c r="J13" i="2"/>
  <c r="L13" i="2" s="1"/>
  <c r="J11" i="2"/>
  <c r="L11" i="2" s="1"/>
  <c r="L39" i="2" l="1"/>
  <c r="L3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Stephanie Van Niekerk</author>
  </authors>
  <commentList>
    <comment ref="C37" authorId="0" shapeId="0" xr:uid="{D1C8E0DC-D6AB-4CD6-B6A7-502718C647D1}">
      <text>
        <r>
          <rPr>
            <b/>
            <sz val="9"/>
            <color indexed="81"/>
            <rFont val="Tahoma"/>
            <family val="2"/>
          </rPr>
          <t>Stephanie Van Niekerk:</t>
        </r>
        <r>
          <rPr>
            <sz val="9"/>
            <color indexed="81"/>
            <rFont val="Tahoma"/>
            <family val="2"/>
          </rPr>
          <t xml:space="preserve">
PLEASE FORWARD TO BABALO ERI NOT TIP BUT ADT</t>
        </r>
      </text>
    </comment>
  </commentList>
</comments>
</file>

<file path=xl/sharedStrings.xml><?xml version="1.0" encoding="utf-8"?>
<sst xmlns="http://schemas.openxmlformats.org/spreadsheetml/2006/main" count="94" uniqueCount="74">
  <si>
    <t>Mark-up White Plant &amp; Ps&amp;Gs</t>
  </si>
  <si>
    <t>ARNOT ASH DAM OPERATION - DESCALING OF 3 X AWR LINES FROM AWR PUMPS TO HIGH LEVEL DAMS OVER A PERIOD OF 5 MONTHS (DAY OPERATIONS)</t>
  </si>
  <si>
    <t>Description</t>
  </si>
  <si>
    <t>Job Grade</t>
  </si>
  <si>
    <t xml:space="preserve">ERI JOB Grade </t>
  </si>
  <si>
    <t>UoM</t>
  </si>
  <si>
    <t>QTY</t>
  </si>
  <si>
    <t>No.</t>
  </si>
  <si>
    <t>Rate</t>
  </si>
  <si>
    <t>Total</t>
  </si>
  <si>
    <t>Months</t>
  </si>
  <si>
    <t>Contract Total</t>
  </si>
  <si>
    <t>A</t>
  </si>
  <si>
    <t>Internal</t>
  </si>
  <si>
    <t>Preliminary and General</t>
  </si>
  <si>
    <t>A1</t>
  </si>
  <si>
    <t>Establishment or de-establishment &lt; 30 ton</t>
  </si>
  <si>
    <t>Sum</t>
  </si>
  <si>
    <t>Safety</t>
  </si>
  <si>
    <t>A2</t>
  </si>
  <si>
    <t xml:space="preserve">Medicals </t>
  </si>
  <si>
    <t>Entry Medicals</t>
  </si>
  <si>
    <t>Once-off</t>
  </si>
  <si>
    <t>A3</t>
  </si>
  <si>
    <t xml:space="preserve">Exit Medicals </t>
  </si>
  <si>
    <t xml:space="preserve">Exit Medical   </t>
  </si>
  <si>
    <t>A4</t>
  </si>
  <si>
    <t xml:space="preserve">PPE </t>
  </si>
  <si>
    <t>PPE</t>
  </si>
  <si>
    <t>A5</t>
  </si>
  <si>
    <t>Plant Establishment or de-establishment &gt; 30 ton</t>
  </si>
  <si>
    <t>Home-Work-Home Transport 14 seater @ 9000km</t>
  </si>
  <si>
    <t>Month</t>
  </si>
  <si>
    <t>A6</t>
  </si>
  <si>
    <t xml:space="preserve">Double Cabs 5000km </t>
  </si>
  <si>
    <t>A7</t>
  </si>
  <si>
    <t>Transport for HP Machine Team</t>
  </si>
  <si>
    <t>B</t>
  </si>
  <si>
    <t xml:space="preserve">Maintenance Labour </t>
  </si>
  <si>
    <t>B1.1</t>
  </si>
  <si>
    <t>SUN YP Operators FEL, ADT, DOZERS, EXCAVATORS, MG, 34 TON TP</t>
  </si>
  <si>
    <t>Site Supervisor</t>
  </si>
  <si>
    <t>O T05</t>
  </si>
  <si>
    <t>B1.2</t>
  </si>
  <si>
    <t>Yellow Plant Operators T05 Day</t>
  </si>
  <si>
    <t>Artisan Rigger</t>
  </si>
  <si>
    <t>B1.3</t>
  </si>
  <si>
    <t>Artisan Fitter</t>
  </si>
  <si>
    <t>B1.4</t>
  </si>
  <si>
    <t>Artisan Boiler Maker</t>
  </si>
  <si>
    <t>B1.5</t>
  </si>
  <si>
    <t>Welder</t>
  </si>
  <si>
    <t>B1.6</t>
  </si>
  <si>
    <t>Utilitymen</t>
  </si>
  <si>
    <t>B1.7</t>
  </si>
  <si>
    <t>HIAB Truck Operator</t>
  </si>
  <si>
    <t>B1.8</t>
  </si>
  <si>
    <t>HP Machine Operator</t>
  </si>
  <si>
    <t>B1.9</t>
  </si>
  <si>
    <t>HP Machine Operator Assistant</t>
  </si>
  <si>
    <t>B2</t>
  </si>
  <si>
    <t>Labour - Overtime</t>
  </si>
  <si>
    <t>B.2.1</t>
  </si>
  <si>
    <t>Provision for OT 5 months @10%</t>
  </si>
  <si>
    <t>C</t>
  </si>
  <si>
    <t xml:space="preserve">Yellow Plant </t>
  </si>
  <si>
    <t>C1</t>
  </si>
  <si>
    <t xml:space="preserve">ADT 30 Ton  Working </t>
  </si>
  <si>
    <t>HP Machine 1000-1200 Bars</t>
  </si>
  <si>
    <t>C2</t>
  </si>
  <si>
    <t xml:space="preserve">ADT 30 Ton  Standing </t>
  </si>
  <si>
    <t>HIAB Truck</t>
  </si>
  <si>
    <t>Total Cost Excl. VAT</t>
  </si>
  <si>
    <t>Sub-Total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</si>
</sst>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0.00_-;\-&quot;R&quot;* #,##0.00_-;_-&quot;R&quot;* &quot;-&quot;??_-;_-@_-"/>
    <numFmt numFmtId="164" formatCode="_ &quot;R&quot;\ * #,##0.00_ ;_ &quot;R&quot;\ * \-#,##0.00_ ;_ &quot;R&quot;\ * &quot;-&quot;??_ ;_ @_ "/>
    <numFmt numFmtId="165" formatCode="0.0000"/>
  </numFmts>
  <fonts count="22" x14ac:knownFonts="1">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1"/>
      <name val="Arial"/>
      <family val="2"/>
    </font>
    <font>
      <b/>
      <sz val="11"/>
      <name val="Arial"/>
      <family val="2"/>
    </font>
    <font>
      <sz val="11"/>
      <name val="Aptos Narrow"/>
      <family val="2"/>
      <scheme val="minor"/>
    </font>
    <font>
      <b/>
      <sz val="11"/>
      <color rgb="FFFF0000"/>
      <name val="Arial"/>
      <family val="2"/>
    </font>
    <font>
      <b/>
      <sz val="16"/>
      <name val="Arial"/>
      <family val="2"/>
    </font>
    <font>
      <sz val="16"/>
      <name val="Aptos Narrow"/>
      <family val="2"/>
      <scheme val="minor"/>
    </font>
    <font>
      <sz val="10"/>
      <name val="Arial"/>
      <family val="2"/>
    </font>
    <font>
      <sz val="12"/>
      <name val="Arial"/>
      <family val="2"/>
    </font>
    <font>
      <b/>
      <sz val="9"/>
      <name val="Arial"/>
      <family val="2"/>
    </font>
    <font>
      <sz val="12"/>
      <name val="Aptos Narrow"/>
      <family val="2"/>
      <scheme val="minor"/>
    </font>
    <font>
      <sz val="9"/>
      <name val="Arial"/>
      <family val="2"/>
    </font>
    <font>
      <sz val="11"/>
      <color theme="1"/>
      <name val="Arial"/>
      <family val="2"/>
    </font>
    <font>
      <sz val="11"/>
      <color rgb="FFFF0000"/>
      <name val="Arial"/>
      <family val="2"/>
    </font>
    <font>
      <b/>
      <sz val="11"/>
      <color theme="1"/>
      <name val="Arial"/>
      <family val="2"/>
    </font>
    <font>
      <b/>
      <sz val="12"/>
      <name val="Aptos Narrow"/>
      <family val="2"/>
      <scheme val="minor"/>
    </font>
    <font>
      <b/>
      <u/>
      <sz val="11"/>
      <name val="Arial"/>
      <family val="2"/>
    </font>
    <font>
      <b/>
      <sz val="9"/>
      <color indexed="81"/>
      <name val="Tahoma"/>
      <family val="2"/>
    </font>
    <font>
      <sz val="9"/>
      <color indexed="81"/>
      <name val="Tahoma"/>
      <family val="2"/>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10" fillId="0" borderId="0"/>
    <xf numFmtId="0" fontId="10" fillId="0" borderId="0"/>
    <xf numFmtId="0" fontId="10" fillId="0" borderId="0"/>
    <xf numFmtId="0" fontId="10" fillId="0" borderId="0"/>
  </cellStyleXfs>
  <cellXfs count="152">
    <xf numFmtId="0" fontId="0" fillId="0" borderId="0" xfId="0"/>
    <xf numFmtId="0" fontId="4" fillId="0" borderId="1" xfId="0" applyFont="1" applyBorder="1"/>
    <xf numFmtId="0" fontId="5" fillId="0" borderId="2" xfId="0" applyFont="1" applyBorder="1" applyAlignment="1">
      <alignment horizontal="left"/>
    </xf>
    <xf numFmtId="0" fontId="4" fillId="0" borderId="2" xfId="0" applyFont="1" applyBorder="1"/>
    <xf numFmtId="0" fontId="4" fillId="0" borderId="2" xfId="0" applyFont="1" applyBorder="1" applyAlignment="1">
      <alignment horizontal="center"/>
    </xf>
    <xf numFmtId="44" fontId="4" fillId="0" borderId="2" xfId="1" applyFont="1" applyFill="1" applyBorder="1" applyAlignment="1">
      <alignment horizontal="left"/>
    </xf>
    <xf numFmtId="2" fontId="4" fillId="0" borderId="2" xfId="0" applyNumberFormat="1" applyFont="1" applyBorder="1" applyAlignment="1">
      <alignment horizontal="center"/>
    </xf>
    <xf numFmtId="44" fontId="4" fillId="0" borderId="3" xfId="1" applyFont="1" applyFill="1" applyBorder="1" applyAlignment="1">
      <alignment horizontal="left"/>
    </xf>
    <xf numFmtId="44" fontId="4" fillId="0" borderId="0" xfId="1" applyFont="1" applyFill="1" applyAlignment="1">
      <alignment horizontal="center"/>
    </xf>
    <xf numFmtId="44" fontId="4" fillId="0" borderId="0" xfId="1" applyFont="1" applyFill="1" applyAlignment="1">
      <alignment horizontal="left"/>
    </xf>
    <xf numFmtId="0" fontId="4" fillId="0" borderId="0" xfId="0" applyFont="1" applyAlignment="1">
      <alignment horizontal="center"/>
    </xf>
    <xf numFmtId="0" fontId="6" fillId="0" borderId="0" xfId="0" applyFont="1"/>
    <xf numFmtId="0" fontId="4" fillId="0" borderId="4" xfId="0" applyFont="1" applyBorder="1"/>
    <xf numFmtId="0" fontId="5" fillId="0" borderId="0" xfId="0" applyFont="1" applyAlignment="1">
      <alignment horizontal="left"/>
    </xf>
    <xf numFmtId="0" fontId="4" fillId="0" borderId="0" xfId="0" applyFont="1"/>
    <xf numFmtId="44" fontId="4" fillId="0" borderId="0" xfId="1" applyFont="1" applyFill="1" applyBorder="1" applyAlignment="1">
      <alignment horizontal="left"/>
    </xf>
    <xf numFmtId="2" fontId="4" fillId="0" borderId="0" xfId="0" applyNumberFormat="1" applyFont="1" applyAlignment="1">
      <alignment horizontal="center"/>
    </xf>
    <xf numFmtId="44" fontId="4" fillId="0" borderId="5" xfId="1" applyFont="1" applyFill="1" applyBorder="1" applyAlignment="1">
      <alignment horizontal="left"/>
    </xf>
    <xf numFmtId="49" fontId="7" fillId="0" borderId="4" xfId="0" applyNumberFormat="1" applyFont="1" applyBorder="1" applyAlignment="1">
      <alignment horizontal="left" vertical="center"/>
    </xf>
    <xf numFmtId="44" fontId="5" fillId="0" borderId="0" xfId="1" applyFont="1" applyFill="1" applyAlignment="1">
      <alignment vertical="center"/>
    </xf>
    <xf numFmtId="165" fontId="8" fillId="0" borderId="6" xfId="1" applyNumberFormat="1" applyFont="1" applyFill="1" applyBorder="1" applyAlignment="1">
      <alignment horizontal="left" vertical="center"/>
    </xf>
    <xf numFmtId="0" fontId="0" fillId="0" borderId="5" xfId="0" applyBorder="1"/>
    <xf numFmtId="165" fontId="8" fillId="0" borderId="0" xfId="1" applyNumberFormat="1" applyFont="1" applyFill="1" applyBorder="1" applyAlignment="1">
      <alignment horizontal="left" vertical="center"/>
    </xf>
    <xf numFmtId="44" fontId="8" fillId="0" borderId="0" xfId="1" applyFont="1" applyFill="1" applyBorder="1" applyAlignment="1">
      <alignment horizontal="center"/>
    </xf>
    <xf numFmtId="44" fontId="8" fillId="0" borderId="0" xfId="1" applyFont="1" applyFill="1" applyBorder="1" applyAlignment="1">
      <alignment horizontal="left"/>
    </xf>
    <xf numFmtId="0" fontId="9" fillId="0" borderId="0" xfId="0" applyFont="1"/>
    <xf numFmtId="2" fontId="12" fillId="0" borderId="0" xfId="1" applyNumberFormat="1" applyFont="1" applyFill="1" applyBorder="1" applyAlignment="1">
      <alignment horizontal="center" vertical="center" wrapText="1"/>
    </xf>
    <xf numFmtId="44" fontId="12" fillId="0" borderId="13" xfId="1" applyFont="1" applyFill="1" applyBorder="1" applyAlignment="1">
      <alignment vertical="center" wrapText="1"/>
    </xf>
    <xf numFmtId="0" fontId="13" fillId="0" borderId="0" xfId="0" applyFont="1"/>
    <xf numFmtId="2" fontId="11" fillId="0" borderId="0" xfId="1" applyNumberFormat="1" applyFont="1" applyFill="1" applyBorder="1" applyAlignment="1">
      <alignment horizontal="center" vertical="center"/>
    </xf>
    <xf numFmtId="44" fontId="14" fillId="0" borderId="0" xfId="1" applyFont="1" applyFill="1" applyBorder="1" applyAlignment="1">
      <alignment vertical="center"/>
    </xf>
    <xf numFmtId="0" fontId="4" fillId="0" borderId="14" xfId="4" applyFont="1" applyBorder="1" applyAlignment="1">
      <alignment horizontal="left" vertical="center" wrapText="1"/>
    </xf>
    <xf numFmtId="44" fontId="4" fillId="0" borderId="17" xfId="1" applyFont="1" applyFill="1" applyBorder="1" applyAlignment="1">
      <alignment horizontal="left" wrapText="1"/>
    </xf>
    <xf numFmtId="49" fontId="4" fillId="0" borderId="16" xfId="3" applyNumberFormat="1" applyFont="1" applyBorder="1" applyAlignment="1">
      <alignment horizontal="center" wrapText="1"/>
    </xf>
    <xf numFmtId="49" fontId="5" fillId="0" borderId="14" xfId="4" applyNumberFormat="1" applyFont="1" applyBorder="1" applyAlignment="1">
      <alignment horizontal="left" vertical="center"/>
    </xf>
    <xf numFmtId="0" fontId="4" fillId="0" borderId="14" xfId="4" applyFont="1" applyBorder="1" applyAlignment="1">
      <alignment horizontal="left" wrapText="1"/>
    </xf>
    <xf numFmtId="0" fontId="4" fillId="0" borderId="14" xfId="4" applyFont="1" applyBorder="1" applyAlignment="1">
      <alignment horizontal="center"/>
    </xf>
    <xf numFmtId="0" fontId="4" fillId="0" borderId="14" xfId="4" applyFont="1" applyBorder="1" applyAlignment="1">
      <alignment horizontal="center" wrapText="1"/>
    </xf>
    <xf numFmtId="3" fontId="4" fillId="0" borderId="14" xfId="4" applyNumberFormat="1" applyFont="1" applyBorder="1" applyAlignment="1">
      <alignment horizontal="center" wrapText="1"/>
    </xf>
    <xf numFmtId="4" fontId="4" fillId="0" borderId="14" xfId="0" applyNumberFormat="1" applyFont="1" applyBorder="1" applyAlignment="1">
      <alignment horizontal="center"/>
    </xf>
    <xf numFmtId="44" fontId="15" fillId="0" borderId="14" xfId="1" applyFont="1" applyFill="1" applyBorder="1" applyAlignment="1">
      <alignment horizontal="left"/>
    </xf>
    <xf numFmtId="2" fontId="4" fillId="0" borderId="15" xfId="1" applyNumberFormat="1" applyFont="1" applyFill="1" applyBorder="1" applyAlignment="1">
      <alignment horizontal="center" wrapText="1"/>
    </xf>
    <xf numFmtId="0" fontId="0" fillId="0" borderId="0" xfId="0" applyAlignment="1">
      <alignment horizontal="center"/>
    </xf>
    <xf numFmtId="0" fontId="16" fillId="0" borderId="0" xfId="0" applyFont="1" applyAlignment="1">
      <alignment vertical="center"/>
    </xf>
    <xf numFmtId="49" fontId="5" fillId="0" borderId="14" xfId="3" applyNumberFormat="1" applyFont="1" applyBorder="1" applyAlignment="1">
      <alignment horizontal="left"/>
    </xf>
    <xf numFmtId="0" fontId="4" fillId="0" borderId="14" xfId="4" applyFont="1" applyBorder="1" applyAlignment="1">
      <alignment horizontal="left"/>
    </xf>
    <xf numFmtId="0" fontId="5" fillId="0" borderId="14" xfId="3" applyFont="1" applyBorder="1"/>
    <xf numFmtId="0" fontId="4" fillId="0" borderId="14" xfId="0" applyFont="1" applyBorder="1" applyAlignment="1">
      <alignment horizontal="center"/>
    </xf>
    <xf numFmtId="0" fontId="4" fillId="0" borderId="14" xfId="0" applyFont="1" applyBorder="1" applyAlignment="1">
      <alignment horizontal="center" wrapText="1"/>
    </xf>
    <xf numFmtId="2" fontId="4" fillId="0" borderId="14" xfId="0" applyNumberFormat="1" applyFont="1" applyBorder="1" applyAlignment="1">
      <alignment horizontal="center"/>
    </xf>
    <xf numFmtId="2" fontId="4" fillId="0" borderId="14" xfId="1" applyNumberFormat="1" applyFont="1" applyFill="1" applyBorder="1" applyAlignment="1">
      <alignment horizontal="center"/>
    </xf>
    <xf numFmtId="44" fontId="4" fillId="0" borderId="14" xfId="1" applyFont="1" applyFill="1" applyBorder="1" applyAlignment="1">
      <alignment horizontal="right" vertical="center" wrapText="1"/>
    </xf>
    <xf numFmtId="44" fontId="4" fillId="0" borderId="14" xfId="1" applyFont="1" applyFill="1" applyBorder="1" applyAlignment="1">
      <alignment horizontal="left" vertical="center" wrapText="1"/>
    </xf>
    <xf numFmtId="44" fontId="4" fillId="0" borderId="15" xfId="1" applyFont="1" applyFill="1" applyBorder="1" applyAlignment="1">
      <alignment horizontal="left" wrapText="1"/>
    </xf>
    <xf numFmtId="49" fontId="4" fillId="0" borderId="16" xfId="0" applyNumberFormat="1" applyFont="1" applyBorder="1" applyAlignment="1">
      <alignment horizontal="center" wrapText="1"/>
    </xf>
    <xf numFmtId="49" fontId="5" fillId="0" borderId="14" xfId="0" applyNumberFormat="1" applyFont="1" applyBorder="1" applyAlignment="1">
      <alignment horizontal="left"/>
    </xf>
    <xf numFmtId="0" fontId="4" fillId="0" borderId="14" xfId="0" applyFont="1" applyBorder="1" applyAlignment="1">
      <alignment wrapText="1"/>
    </xf>
    <xf numFmtId="0" fontId="4" fillId="0" borderId="14" xfId="3" applyFont="1" applyBorder="1" applyAlignment="1">
      <alignment horizontal="center" wrapText="1"/>
    </xf>
    <xf numFmtId="44" fontId="4" fillId="0" borderId="14" xfId="1" applyFont="1" applyFill="1" applyBorder="1" applyAlignment="1">
      <alignment horizontal="left"/>
    </xf>
    <xf numFmtId="44" fontId="4" fillId="0" borderId="17" xfId="1" applyFont="1" applyFill="1" applyBorder="1" applyAlignment="1">
      <alignment horizontal="left"/>
    </xf>
    <xf numFmtId="0" fontId="3" fillId="0" borderId="0" xfId="0" applyFont="1" applyAlignment="1">
      <alignment horizontal="center"/>
    </xf>
    <xf numFmtId="0" fontId="3" fillId="0" borderId="0" xfId="0" applyFont="1"/>
    <xf numFmtId="0" fontId="18" fillId="0" borderId="0" xfId="0" applyFont="1"/>
    <xf numFmtId="0" fontId="5" fillId="0" borderId="14" xfId="3" applyFont="1" applyBorder="1" applyAlignment="1">
      <alignment horizontal="left" vertical="center" wrapText="1"/>
    </xf>
    <xf numFmtId="4" fontId="5" fillId="0" borderId="18" xfId="3" applyNumberFormat="1" applyFont="1" applyBorder="1" applyAlignment="1">
      <alignment horizontal="center" vertical="center" wrapText="1"/>
    </xf>
    <xf numFmtId="2" fontId="5" fillId="0" borderId="14" xfId="1" applyNumberFormat="1" applyFont="1" applyFill="1" applyBorder="1" applyAlignment="1">
      <alignment horizontal="center" vertical="center"/>
    </xf>
    <xf numFmtId="0" fontId="2" fillId="0" borderId="0" xfId="0" applyFont="1"/>
    <xf numFmtId="49" fontId="4" fillId="0" borderId="16" xfId="3" applyNumberFormat="1" applyFont="1" applyBorder="1" applyAlignment="1">
      <alignment horizontal="center" vertical="center" wrapText="1"/>
    </xf>
    <xf numFmtId="0" fontId="4" fillId="0" borderId="14" xfId="0" applyFont="1" applyBorder="1" applyAlignment="1">
      <alignment horizontal="left" vertical="center" wrapText="1"/>
    </xf>
    <xf numFmtId="0" fontId="4" fillId="0" borderId="14" xfId="4" applyFont="1" applyBorder="1" applyAlignment="1">
      <alignment horizontal="center" vertical="center"/>
    </xf>
    <xf numFmtId="44" fontId="4" fillId="0" borderId="14" xfId="1" applyFont="1" applyFill="1" applyBorder="1" applyAlignment="1">
      <alignment horizontal="center" vertical="center" wrapText="1"/>
    </xf>
    <xf numFmtId="0" fontId="4" fillId="0" borderId="14" xfId="3" applyFont="1" applyBorder="1" applyAlignment="1">
      <alignment horizontal="center" vertical="center" wrapText="1"/>
    </xf>
    <xf numFmtId="4" fontId="4" fillId="0" borderId="14" xfId="3" applyNumberFormat="1" applyFont="1" applyBorder="1" applyAlignment="1">
      <alignment horizontal="center" vertical="center" wrapText="1"/>
    </xf>
    <xf numFmtId="44" fontId="4" fillId="0" borderId="14" xfId="1" applyFont="1" applyFill="1" applyBorder="1" applyAlignment="1">
      <alignment vertical="center"/>
    </xf>
    <xf numFmtId="4" fontId="4" fillId="0" borderId="14" xfId="1" applyNumberFormat="1" applyFont="1" applyFill="1" applyBorder="1" applyAlignment="1">
      <alignment horizontal="center" vertical="center"/>
    </xf>
    <xf numFmtId="44" fontId="4" fillId="0" borderId="17" xfId="1" applyFont="1" applyFill="1" applyBorder="1" applyAlignment="1">
      <alignment vertical="center"/>
    </xf>
    <xf numFmtId="0" fontId="17" fillId="0" borderId="14" xfId="0" applyFont="1" applyBorder="1" applyAlignment="1">
      <alignment horizontal="left"/>
    </xf>
    <xf numFmtId="0" fontId="4" fillId="0" borderId="16" xfId="0" applyFont="1" applyBorder="1"/>
    <xf numFmtId="0" fontId="5" fillId="0" borderId="14" xfId="0" applyFont="1" applyBorder="1" applyAlignment="1">
      <alignment horizontal="left"/>
    </xf>
    <xf numFmtId="0" fontId="4" fillId="0" borderId="14" xfId="3" applyFont="1" applyBorder="1" applyAlignment="1">
      <alignment horizontal="left" wrapText="1"/>
    </xf>
    <xf numFmtId="0" fontId="4" fillId="0" borderId="14" xfId="3" applyFont="1" applyBorder="1" applyAlignment="1">
      <alignment horizontal="center"/>
    </xf>
    <xf numFmtId="0" fontId="4" fillId="0" borderId="14" xfId="1" applyNumberFormat="1" applyFont="1" applyFill="1" applyBorder="1" applyAlignment="1">
      <alignment horizontal="center" wrapText="1"/>
    </xf>
    <xf numFmtId="164" fontId="3" fillId="0" borderId="0" xfId="0" applyNumberFormat="1" applyFont="1"/>
    <xf numFmtId="0" fontId="5" fillId="0" borderId="16" xfId="0" applyFont="1" applyBorder="1" applyAlignment="1">
      <alignment horizontal="center"/>
    </xf>
    <xf numFmtId="0" fontId="19" fillId="0" borderId="14" xfId="3" applyFont="1" applyBorder="1" applyAlignment="1">
      <alignment horizontal="left" wrapText="1"/>
    </xf>
    <xf numFmtId="2" fontId="4" fillId="0" borderId="14" xfId="2" applyNumberFormat="1" applyFont="1" applyFill="1" applyBorder="1" applyAlignment="1">
      <alignment horizontal="center" wrapText="1"/>
    </xf>
    <xf numFmtId="9" fontId="4" fillId="0" borderId="14" xfId="2" applyFont="1" applyFill="1" applyBorder="1" applyAlignment="1">
      <alignment horizontal="center"/>
    </xf>
    <xf numFmtId="0" fontId="5" fillId="0" borderId="14" xfId="0" applyFont="1" applyBorder="1" applyAlignment="1">
      <alignment horizontal="left" vertical="center"/>
    </xf>
    <xf numFmtId="0" fontId="4" fillId="2" borderId="14" xfId="3" applyFont="1" applyFill="1" applyBorder="1" applyAlignment="1">
      <alignment horizontal="center" vertical="center" wrapText="1"/>
    </xf>
    <xf numFmtId="0" fontId="4" fillId="0" borderId="14" xfId="1" applyNumberFormat="1" applyFont="1" applyFill="1" applyBorder="1" applyAlignment="1">
      <alignment horizontal="center" vertical="center" wrapText="1"/>
    </xf>
    <xf numFmtId="44" fontId="4" fillId="0" borderId="17" xfId="1" applyFont="1" applyFill="1" applyBorder="1" applyAlignment="1">
      <alignment vertical="top"/>
    </xf>
    <xf numFmtId="0" fontId="4" fillId="0" borderId="0" xfId="0" applyFont="1" applyAlignment="1">
      <alignment vertical="center"/>
    </xf>
    <xf numFmtId="44" fontId="0" fillId="0" borderId="0" xfId="0" applyNumberFormat="1"/>
    <xf numFmtId="44" fontId="5" fillId="0" borderId="17" xfId="1" applyFont="1" applyFill="1" applyBorder="1" applyAlignment="1">
      <alignment horizontal="left" wrapText="1"/>
    </xf>
    <xf numFmtId="44" fontId="5" fillId="0" borderId="23" xfId="1" applyFont="1" applyFill="1" applyBorder="1" applyAlignment="1">
      <alignment vertical="top"/>
    </xf>
    <xf numFmtId="44" fontId="4" fillId="0" borderId="0" xfId="1" applyFont="1" applyBorder="1" applyAlignment="1">
      <alignment horizontal="left"/>
    </xf>
    <xf numFmtId="4" fontId="4" fillId="0" borderId="0" xfId="0" applyNumberFormat="1" applyFont="1"/>
    <xf numFmtId="0" fontId="4" fillId="0" borderId="14" xfId="0" applyFont="1" applyBorder="1"/>
    <xf numFmtId="0" fontId="4" fillId="0" borderId="17" xfId="0" applyFont="1" applyBorder="1"/>
    <xf numFmtId="49" fontId="4" fillId="0" borderId="10" xfId="3" applyNumberFormat="1" applyFont="1" applyBorder="1" applyAlignment="1">
      <alignment horizontal="center"/>
    </xf>
    <xf numFmtId="49" fontId="5" fillId="0" borderId="11" xfId="3" applyNumberFormat="1" applyFont="1" applyBorder="1" applyAlignment="1">
      <alignment horizontal="left"/>
    </xf>
    <xf numFmtId="0" fontId="5" fillId="0" borderId="11" xfId="0" applyFont="1" applyBorder="1"/>
    <xf numFmtId="0" fontId="5" fillId="0" borderId="11" xfId="4" applyFont="1" applyBorder="1" applyAlignment="1">
      <alignment horizontal="center"/>
    </xf>
    <xf numFmtId="0" fontId="5" fillId="0" borderId="11" xfId="4" applyFont="1" applyBorder="1" applyAlignment="1">
      <alignment horizontal="center" wrapText="1"/>
    </xf>
    <xf numFmtId="0" fontId="5" fillId="0" borderId="11" xfId="0" applyFont="1" applyBorder="1" applyAlignment="1">
      <alignment horizontal="center"/>
    </xf>
    <xf numFmtId="44" fontId="5" fillId="0" borderId="11" xfId="1" applyFont="1" applyFill="1" applyBorder="1" applyAlignment="1">
      <alignment horizontal="left" wrapText="1"/>
    </xf>
    <xf numFmtId="2" fontId="5" fillId="0" borderId="11" xfId="1" applyNumberFormat="1" applyFont="1" applyFill="1" applyBorder="1" applyAlignment="1">
      <alignment horizontal="center" wrapText="1"/>
    </xf>
    <xf numFmtId="44" fontId="5" fillId="0" borderId="12" xfId="1" applyFont="1" applyFill="1" applyBorder="1" applyAlignment="1">
      <alignment horizontal="left" wrapText="1"/>
    </xf>
    <xf numFmtId="49" fontId="5" fillId="0" borderId="16" xfId="3" applyNumberFormat="1" applyFont="1" applyBorder="1" applyAlignment="1">
      <alignment horizontal="center"/>
    </xf>
    <xf numFmtId="0" fontId="5" fillId="0" borderId="14" xfId="0" applyFont="1" applyBorder="1"/>
    <xf numFmtId="0" fontId="5" fillId="0" borderId="14" xfId="4" applyFont="1" applyBorder="1" applyAlignment="1">
      <alignment horizontal="center"/>
    </xf>
    <xf numFmtId="0" fontId="5" fillId="0" borderId="14" xfId="0" applyFont="1" applyBorder="1" applyAlignment="1">
      <alignment horizontal="center"/>
    </xf>
    <xf numFmtId="4" fontId="5" fillId="0" borderId="14" xfId="1" applyNumberFormat="1" applyFont="1" applyFill="1" applyBorder="1" applyAlignment="1">
      <alignment horizontal="left"/>
    </xf>
    <xf numFmtId="44" fontId="5" fillId="0" borderId="14" xfId="1" applyFont="1" applyFill="1" applyBorder="1" applyAlignment="1">
      <alignment horizontal="left" wrapText="1"/>
    </xf>
    <xf numFmtId="2" fontId="5" fillId="0" borderId="14" xfId="1" applyNumberFormat="1" applyFont="1" applyFill="1" applyBorder="1" applyAlignment="1">
      <alignment horizontal="center" wrapText="1"/>
    </xf>
    <xf numFmtId="44" fontId="5" fillId="0" borderId="15" xfId="1" applyFont="1" applyFill="1" applyBorder="1" applyAlignment="1">
      <alignment horizontal="left" wrapText="1"/>
    </xf>
    <xf numFmtId="2" fontId="5" fillId="0" borderId="15" xfId="1" applyNumberFormat="1" applyFont="1" applyFill="1" applyBorder="1" applyAlignment="1">
      <alignment horizontal="center" wrapText="1"/>
    </xf>
    <xf numFmtId="44" fontId="4" fillId="0" borderId="14" xfId="1" applyFont="1" applyFill="1" applyBorder="1" applyAlignment="1">
      <alignment horizontal="left" wrapText="1"/>
    </xf>
    <xf numFmtId="4" fontId="5" fillId="0" borderId="14" xfId="4" applyNumberFormat="1" applyFont="1" applyBorder="1" applyAlignment="1">
      <alignment horizont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4" fillId="2" borderId="19" xfId="4" applyFont="1" applyFill="1" applyBorder="1" applyAlignment="1">
      <alignment horizontal="left" vertical="center" wrapText="1"/>
    </xf>
    <xf numFmtId="0" fontId="4" fillId="2" borderId="19" xfId="3" applyFont="1" applyFill="1" applyBorder="1" applyAlignment="1">
      <alignment horizontal="center" vertical="center" wrapText="1"/>
    </xf>
    <xf numFmtId="4" fontId="4" fillId="2" borderId="19" xfId="3" applyNumberFormat="1" applyFont="1" applyFill="1" applyBorder="1" applyAlignment="1">
      <alignment horizontal="center" vertical="center" wrapText="1"/>
    </xf>
    <xf numFmtId="44" fontId="4" fillId="2" borderId="19" xfId="1" applyFont="1" applyFill="1" applyBorder="1" applyAlignment="1">
      <alignment horizontal="right" vertical="center" wrapText="1"/>
    </xf>
    <xf numFmtId="44" fontId="4" fillId="2" borderId="19" xfId="1" applyFont="1" applyFill="1" applyBorder="1" applyAlignment="1">
      <alignment vertical="top"/>
    </xf>
    <xf numFmtId="4" fontId="4" fillId="2" borderId="19" xfId="1" applyNumberFormat="1" applyFont="1" applyFill="1" applyBorder="1" applyAlignment="1">
      <alignment horizontal="center" vertical="center"/>
    </xf>
    <xf numFmtId="49" fontId="4" fillId="3" borderId="16" xfId="3" applyNumberFormat="1" applyFont="1" applyFill="1" applyBorder="1" applyAlignment="1">
      <alignment horizontal="center" vertical="center" wrapText="1"/>
    </xf>
    <xf numFmtId="0" fontId="5" fillId="3" borderId="24" xfId="4" applyFont="1" applyFill="1" applyBorder="1" applyAlignment="1">
      <alignment horizontal="left" vertical="center" wrapText="1"/>
    </xf>
    <xf numFmtId="0" fontId="5" fillId="3" borderId="25" xfId="4" applyFont="1" applyFill="1" applyBorder="1" applyAlignment="1">
      <alignment horizontal="left" vertical="center" wrapText="1"/>
    </xf>
    <xf numFmtId="0" fontId="5" fillId="3" borderId="26" xfId="4" applyFont="1" applyFill="1" applyBorder="1" applyAlignment="1">
      <alignment horizontal="left" vertical="center" wrapText="1"/>
    </xf>
    <xf numFmtId="44" fontId="5" fillId="3" borderId="17" xfId="1" applyFont="1" applyFill="1" applyBorder="1" applyAlignment="1">
      <alignment vertical="top"/>
    </xf>
    <xf numFmtId="49" fontId="4" fillId="3" borderId="16" xfId="3" applyNumberFormat="1" applyFont="1" applyFill="1" applyBorder="1" applyAlignment="1">
      <alignment horizontal="center" wrapText="1"/>
    </xf>
    <xf numFmtId="49" fontId="5" fillId="3" borderId="14" xfId="3" applyNumberFormat="1" applyFont="1" applyFill="1" applyBorder="1" applyAlignment="1">
      <alignment horizontal="left"/>
    </xf>
    <xf numFmtId="0" fontId="5" fillId="3" borderId="15" xfId="3" applyFont="1" applyFill="1" applyBorder="1" applyAlignment="1">
      <alignment horizontal="left" wrapText="1"/>
    </xf>
    <xf numFmtId="0" fontId="5" fillId="3" borderId="19" xfId="3" applyFont="1" applyFill="1" applyBorder="1" applyAlignment="1">
      <alignment horizontal="left" wrapText="1"/>
    </xf>
    <xf numFmtId="0" fontId="5" fillId="3" borderId="6" xfId="3" applyFont="1" applyFill="1" applyBorder="1" applyAlignment="1">
      <alignment horizontal="left" wrapText="1"/>
    </xf>
    <xf numFmtId="44" fontId="5" fillId="3" borderId="17" xfId="1" applyFont="1" applyFill="1" applyBorder="1" applyAlignment="1">
      <alignment horizontal="left"/>
    </xf>
    <xf numFmtId="0" fontId="5" fillId="3" borderId="14" xfId="3" applyFont="1" applyFill="1" applyBorder="1"/>
    <xf numFmtId="0" fontId="5" fillId="3" borderId="15" xfId="4" applyFont="1" applyFill="1" applyBorder="1" applyAlignment="1">
      <alignment horizontal="left" vertical="center" wrapText="1"/>
    </xf>
    <xf numFmtId="0" fontId="5" fillId="3" borderId="19" xfId="4" applyFont="1" applyFill="1" applyBorder="1" applyAlignment="1">
      <alignment horizontal="left" vertical="center" wrapText="1"/>
    </xf>
    <xf numFmtId="0" fontId="5" fillId="3" borderId="6" xfId="4" applyFont="1" applyFill="1" applyBorder="1" applyAlignment="1">
      <alignment horizontal="left" vertical="center" wrapText="1"/>
    </xf>
    <xf numFmtId="44" fontId="5" fillId="3" borderId="17" xfId="1" applyFont="1" applyFill="1" applyBorder="1" applyAlignment="1">
      <alignment horizontal="left" wrapText="1"/>
    </xf>
    <xf numFmtId="0" fontId="4" fillId="3" borderId="20" xfId="4" applyFont="1" applyFill="1" applyBorder="1" applyAlignment="1">
      <alignment vertical="center"/>
    </xf>
    <xf numFmtId="0" fontId="4" fillId="3" borderId="22" xfId="0" applyFont="1" applyFill="1" applyBorder="1" applyAlignment="1">
      <alignment vertical="center"/>
    </xf>
    <xf numFmtId="0" fontId="5" fillId="3" borderId="27" xfId="4" applyFont="1" applyFill="1" applyBorder="1" applyAlignment="1">
      <alignment horizontal="left" vertical="center"/>
    </xf>
    <xf numFmtId="0" fontId="5" fillId="3" borderId="22" xfId="4" applyFont="1" applyFill="1" applyBorder="1" applyAlignment="1">
      <alignment horizontal="left" vertical="center"/>
    </xf>
    <xf numFmtId="0" fontId="5" fillId="3" borderId="28" xfId="4" applyFont="1" applyFill="1" applyBorder="1" applyAlignment="1">
      <alignment horizontal="left" vertical="center"/>
    </xf>
    <xf numFmtId="44" fontId="5" fillId="3" borderId="21" xfId="1" applyFont="1" applyFill="1" applyBorder="1" applyAlignment="1">
      <alignment vertical="center"/>
    </xf>
    <xf numFmtId="0" fontId="4" fillId="0" borderId="0" xfId="0" applyFont="1" applyBorder="1"/>
    <xf numFmtId="0" fontId="4" fillId="3" borderId="0" xfId="0" applyFont="1" applyFill="1" applyBorder="1"/>
  </cellXfs>
  <cellStyles count="7">
    <cellStyle name="Currency" xfId="1" builtinId="4"/>
    <cellStyle name="Normal" xfId="0" builtinId="0"/>
    <cellStyle name="Normal 10" xfId="4" xr:uid="{3D54ED4B-C377-40C5-A33D-D85AB5EDEFC8}"/>
    <cellStyle name="Normal 2" xfId="3" xr:uid="{FB39494E-15A7-4806-9F01-B97B29FEC160}"/>
    <cellStyle name="Normal 2 10" xfId="6" xr:uid="{7A31739C-3F8A-4BD0-9DA4-03A1EC43AB88}"/>
    <cellStyle name="Normal 3" xfId="5" xr:uid="{5F1B9DBF-0B0D-4362-B143-200B95BA142F}"/>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82549</xdr:colOff>
      <xdr:row>0</xdr:row>
      <xdr:rowOff>116416</xdr:rowOff>
    </xdr:from>
    <xdr:to>
      <xdr:col>2</xdr:col>
      <xdr:colOff>2609849</xdr:colOff>
      <xdr:row>5</xdr:row>
      <xdr:rowOff>83607</xdr:rowOff>
    </xdr:to>
    <xdr:pic>
      <xdr:nvPicPr>
        <xdr:cNvPr id="2" name="Picture 1">
          <a:extLst>
            <a:ext uri="{FF2B5EF4-FFF2-40B4-BE49-F238E27FC236}">
              <a16:creationId xmlns:a16="http://schemas.microsoft.com/office/drawing/2014/main" id="{7CBFB949-5B8A-4EB0-8345-388BF4BF5A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2149" y="116416"/>
          <a:ext cx="2527300" cy="9577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donsnp/Documents/Eskom%20Rotek%20Industries/Grootvlei%20Power%20Station/Contracts/Grootvlei%20ERI%20National%20Contract/ERI_National%20contract%20Grootvlei%20CE%2004_21%20August%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OTVLEI CE004_YP"/>
      <sheetName val="GROOTVLEI CE003_YP "/>
      <sheetName val="YP"/>
      <sheetName val="MATIMBA CE03_YP "/>
      <sheetName val="HIAB"/>
      <sheetName val="Arnot CE02_ HIAB"/>
      <sheetName val="KRIEL CE01_YP"/>
      <sheetName val="KENDAL CE04_YP "/>
      <sheetName val="KENDAL CE01_YP"/>
      <sheetName val="HWH"/>
      <sheetName val="SUM BOQ"/>
      <sheetName val="ArnAsh BOQ"/>
      <sheetName val="ARNOT COAL CE"/>
      <sheetName val="GVL BOQ"/>
      <sheetName val="Camden rev"/>
      <sheetName val="Kom BOQ"/>
      <sheetName val="Hen BOQ"/>
      <sheetName val="Duv BOQ"/>
      <sheetName val="Matla BOQ"/>
      <sheetName val="Maj BOQ"/>
      <sheetName val="Ken BOQ"/>
      <sheetName val="Krl BOQ"/>
      <sheetName val="Matimba BOQ"/>
      <sheetName val="Let BOQ"/>
      <sheetName val="Tut BOQ"/>
      <sheetName val="LABOUR"/>
      <sheetName val="RoshEmpl"/>
      <sheetName val="HWH (20DEC)"/>
      <sheetName val="Labour_Rate Comp 05Jan"/>
      <sheetName val="White Collar Personnel"/>
      <sheetName val="Staff Costs - MEIBC"/>
      <sheetName val="P&amp;Gs"/>
      <sheetName val="timelines(BOQ Review)"/>
      <sheetName val="Subcontr. Ver.2"/>
      <sheetName val="Legions"/>
      <sheetName val="Training Requirements"/>
      <sheetName val="Safety"/>
      <sheetName val="Sal Scales"/>
      <sheetName val="Settings"/>
      <sheetName val="Yellow Plant Comparison_14Jan"/>
      <sheetName val="Other T05 Comparison_14Jan"/>
      <sheetName val="LBEmpl"/>
      <sheetName val="overtime rates"/>
      <sheetName val="Ash "/>
      <sheetName val="Coal "/>
      <sheetName val="Tools and Equipment "/>
      <sheetName val="Core"/>
      <sheetName val="COVID PPE"/>
      <sheetName val="Subcontracting"/>
      <sheetName val="ENVIRONMENTAL"/>
    </sheetNames>
    <sheetDataSet>
      <sheetData sheetId="0"/>
      <sheetData sheetId="1"/>
      <sheetData sheetId="2">
        <row r="5">
          <cell r="B5" t="str">
            <v xml:space="preserve">Rate Excl. MU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6">
          <cell r="D6" t="str">
            <v>GRADES</v>
          </cell>
        </row>
        <row r="12">
          <cell r="A12" t="str">
            <v>ERI General Worker / Cleaner T02 Day</v>
          </cell>
          <cell r="B12" t="str">
            <v>General Worker, General cleaner, Office Cleaner, House Keeping General workers (slurry), Office General workers, Greaser, Office cleaner/yard cleaner, Yellow Plant Greaser, Labour (dust suppression), General Workers  - cleaning conveyors/dust supression, Weighbridge cleaner, Hostel Security, General Workers @ Coal StockYard, Hostel Cleaner, Ash Dam Labour, Security, General Workers - Water Team, Labour Conveyor shift, Labour Topsoil stripping and placing and berm construction, Labour Construction of new gravel roads/40m x 4m, Labour Move and extension of dia 280 HDPE water supply pipeline</v>
          </cell>
          <cell r="C12" t="str">
            <v>Day</v>
          </cell>
          <cell r="D12" t="str">
            <v>T02</v>
          </cell>
          <cell r="E12">
            <v>13348.29</v>
          </cell>
          <cell r="F12">
            <v>16528.75</v>
          </cell>
          <cell r="G12">
            <v>17326.71</v>
          </cell>
          <cell r="H12">
            <v>16528.75</v>
          </cell>
          <cell r="I12">
            <v>17326.71</v>
          </cell>
          <cell r="J12">
            <v>19709.22</v>
          </cell>
        </row>
        <row r="13">
          <cell r="A13" t="str">
            <v>ERI General Worker / Cleaner T02 Shift</v>
          </cell>
          <cell r="B13" t="str">
            <v>General Worker, General cleaner, Office Cleaner, House Keeping General workers (slurry), Office General workers, Greaser, Office cleaner/yard cleaner, Yellow Plant Greaser, Labour (dust suppression), General Workers  - cleaning conveyors/dust supression, Weighbridge cleaner, Hostel Security, General Workers @ Coal StockYard, Hostel Cleaner, Ash Dam Labour, Security, General Workers - Water Team, Labour Conveyor shift, Labour Topsoil stripping and placing and berm construction, Labour Construction of new gravel roads/40m x 4m, Labour Move and extension of dia 280 HDPE water supply pipeline</v>
          </cell>
          <cell r="C13" t="str">
            <v>Shift</v>
          </cell>
          <cell r="D13" t="str">
            <v>T02</v>
          </cell>
          <cell r="E13">
            <v>14702.11</v>
          </cell>
          <cell r="F13">
            <v>18322.939999999999</v>
          </cell>
          <cell r="G13">
            <v>19120.900000000001</v>
          </cell>
          <cell r="H13">
            <v>18322.939999999999</v>
          </cell>
          <cell r="I13">
            <v>19120.900000000001</v>
          </cell>
          <cell r="J13">
            <v>21943.78</v>
          </cell>
        </row>
        <row r="14">
          <cell r="A14" t="str">
            <v xml:space="preserve">Diesel Attendant/Bus Driver </v>
          </cell>
          <cell r="B14" t="str">
            <v xml:space="preserve">Diesel attendant, Bus Drivers </v>
          </cell>
          <cell r="C14" t="str">
            <v xml:space="preserve">Day </v>
          </cell>
          <cell r="D14" t="str">
            <v>T05</v>
          </cell>
          <cell r="E14"/>
          <cell r="F14"/>
          <cell r="G14"/>
          <cell r="H14"/>
          <cell r="I14"/>
          <cell r="J14"/>
        </row>
        <row r="15">
          <cell r="A15" t="str">
            <v>Diesel Attendant</v>
          </cell>
          <cell r="B15" t="str">
            <v xml:space="preserve">Diesel attendant </v>
          </cell>
          <cell r="C15" t="str">
            <v>Day</v>
          </cell>
          <cell r="D15" t="str">
            <v>T05</v>
          </cell>
          <cell r="E15"/>
          <cell r="F15">
            <v>16334.55</v>
          </cell>
          <cell r="G15"/>
          <cell r="H15"/>
          <cell r="I15"/>
          <cell r="J15"/>
        </row>
        <row r="16">
          <cell r="A16" t="str">
            <v>Semi-skilled/ Utility Man T04 Day</v>
          </cell>
          <cell r="B16" t="str">
            <v>Utility man, Diesel attendant, Spotters, Coal Samplers, Assistant / semiskilled, Idler Team, Sampler, Pipeline Workers semiskilled, Dump site spotter, Ash Diesel attendant, Semiskilled Electrical, Tallyman, Utility man/mechanic assistant/moisture and DCP, Tippler operators assistant, Tarpaulin operators (Emergency) dump, Coal Spotters, Artisan Assistant, Assistant Civil, Semi Skilled Boilermaker, Storeman Assistant, Truck Controllers Spotters, Beltsman, Mechanic  Assistant, Vacuum and Pump Unit operators, (Beltsman)</v>
          </cell>
          <cell r="C16" t="str">
            <v>Day</v>
          </cell>
          <cell r="D16" t="str">
            <v>T04</v>
          </cell>
          <cell r="E16">
            <v>21197.64</v>
          </cell>
          <cell r="F16">
            <v>17590.91</v>
          </cell>
          <cell r="G16">
            <v>32471.72</v>
          </cell>
          <cell r="H16">
            <v>26638.54</v>
          </cell>
          <cell r="I16">
            <v>32471.72</v>
          </cell>
          <cell r="J16">
            <v>31451.05</v>
          </cell>
        </row>
        <row r="17">
          <cell r="A17" t="str">
            <v>Semi-skilled/ Utility Man T04 Shift</v>
          </cell>
          <cell r="B17" t="str">
            <v>Utility man, Diesel attendant, Spotters, Coal Samplers, Assistant / semiskilled, Idler Team, Sampler, Pipeline Workers semiskilled, Dump site spotter, Ash Diesel attendant, Semiskilled Electrical, Tallyman, Utility man/mechanic assistant/moisture and DCP, Tippler operators assistant, Tarpaulin operators (Emergency) dump, Coal Spotters, Artisan Assistant, Assistant Civil, Semi Skilled Boilermaker, Storeman Assistant, Truck Controllers Spotters, Beltsman, Mechanic  Assistant, Vacuum and Pump Unit operators, (Beltsman)</v>
          </cell>
          <cell r="C17" t="str">
            <v>Shift</v>
          </cell>
          <cell r="D17" t="str">
            <v>T04</v>
          </cell>
          <cell r="E17">
            <v>22966.76</v>
          </cell>
          <cell r="F17">
            <v>19646.620926778953</v>
          </cell>
          <cell r="G17">
            <v>26764.79</v>
          </cell>
          <cell r="H17">
            <v>26638.54</v>
          </cell>
          <cell r="I17">
            <v>26764.79</v>
          </cell>
          <cell r="J17">
            <v>33457.15</v>
          </cell>
        </row>
        <row r="18">
          <cell r="A18" t="str">
            <v xml:space="preserve">Stacker Operators T05 Day </v>
          </cell>
          <cell r="B18" t="str">
            <v>Stacker Operators</v>
          </cell>
          <cell r="C18" t="str">
            <v>Day</v>
          </cell>
          <cell r="D18" t="str">
            <v>T05</v>
          </cell>
          <cell r="E18"/>
          <cell r="F18">
            <v>18681.13</v>
          </cell>
          <cell r="G18"/>
          <cell r="H18">
            <v>27056.35</v>
          </cell>
          <cell r="I18"/>
          <cell r="J18"/>
        </row>
        <row r="19">
          <cell r="A19" t="str">
            <v xml:space="preserve">Weighbridge Operators T05 Day </v>
          </cell>
          <cell r="B19" t="str">
            <v xml:space="preserve">Weighbridge operators </v>
          </cell>
          <cell r="C19" t="str">
            <v>Day</v>
          </cell>
          <cell r="D19" t="str">
            <v>T05</v>
          </cell>
          <cell r="E19"/>
          <cell r="F19">
            <v>18681.13</v>
          </cell>
          <cell r="G19"/>
          <cell r="H19">
            <v>27056.35</v>
          </cell>
          <cell r="I19"/>
          <cell r="J19"/>
        </row>
        <row r="20">
          <cell r="A20" t="str">
            <v xml:space="preserve">Operators T05 Day </v>
          </cell>
          <cell r="B20" t="str">
            <v>Operator - Bus Driver, Tripper Car Operators, Panel Operator, Weighbridge Operators, Lashing  Operator, Emergency Operators, Oil skeemer plant operators, Dam Operators, Operators - (Ash&amp;Coal), Strong arm operators, Plant Operators, Operator fixed plant /valves ash dam, Under Staithes Travelling Chute Operators, Stacker/Reclaimer Operator, Plant  Operator/desk/panel, Buffalo Feeder Operator, Plant Worker operators, Tippler operators operator, Operators AWR pump, Ash plant Operators, Plant Operator , Control Panel Operators, Dam Operators</v>
          </cell>
          <cell r="C20" t="str">
            <v xml:space="preserve">Day </v>
          </cell>
          <cell r="D20" t="str">
            <v>T05</v>
          </cell>
          <cell r="E20">
            <v>23257.360000000001</v>
          </cell>
          <cell r="F20">
            <v>20107.72</v>
          </cell>
          <cell r="G20">
            <v>35815.440000000002</v>
          </cell>
          <cell r="H20">
            <v>27056.35</v>
          </cell>
          <cell r="I20">
            <v>35815.440000000002</v>
          </cell>
          <cell r="J20">
            <v>33937.24</v>
          </cell>
        </row>
        <row r="21">
          <cell r="A21" t="str">
            <v>Operators T05 Shift</v>
          </cell>
          <cell r="B21" t="str">
            <v>Operators - (Ash Dam), Operator - Bus Driver, Tripper Car Operators, Panel Operator, Weighbridge Operators, Lashing  Operator, Emergency Operators, Oil skeemer plant operators, Dam Operators, Operators - (Ash&amp;Coal), Strong arm operators, Plant Operators, Operator fixed plant /valves ash dam, Under Staithes Travelling Chute Operators, Stacker/Reclaimer Operator, Plant  Operator/desk/panel, Buffalo Feeder Operator, Plant Worker operators, Tippler operators operator, Operators AWR pump, Ash plant Operators, Plant Operator , Control Panel Operators, Dam Operators</v>
          </cell>
          <cell r="C21" t="str">
            <v>Shift</v>
          </cell>
          <cell r="D21" t="str">
            <v>T05</v>
          </cell>
          <cell r="E21">
            <v>25280.06</v>
          </cell>
          <cell r="F21"/>
          <cell r="G21">
            <v>32234.880000000001</v>
          </cell>
          <cell r="H21">
            <v>29546.78</v>
          </cell>
          <cell r="I21">
            <v>32234.880000000001</v>
          </cell>
          <cell r="J21">
            <v>37274.839999999997</v>
          </cell>
        </row>
        <row r="22">
          <cell r="A22" t="str">
            <v>Yellow Plant Operators T05 Day</v>
          </cell>
          <cell r="B22" t="str">
            <v>Excavator Operator, TLB Operator, Water tanker operator, Truck Mounted Crane Operator, Front End Loader (FEL) operator, Water truck operator,  Tipper Truck Operator, Bobcat (Skidsteer loader) Operator, Bobcat operator (cleaning), Articulated Dump Truck (ADT) Operator, Vibrating Roller Operator, Motorgrader/ grader Operator, Bulldozer/dozer Operator, Bomag 10 ton Vibrating Roller/ Smooth Drum Roller Operator, Mobile plant operators, Rollers operators for berms, Excavator 20 ton operator, Excavator 5 ton operator, Crane driver, Tractor operator/ driver, Hi-Up Operator, Compactor  Operator rollers, Honey sucker driver assistant, Honey sucker driver, Water Bowser Operator</v>
          </cell>
          <cell r="C22" t="str">
            <v>Day</v>
          </cell>
          <cell r="D22" t="str">
            <v>T05</v>
          </cell>
          <cell r="E22">
            <v>23257.360000000001</v>
          </cell>
          <cell r="F22">
            <v>18681.13</v>
          </cell>
          <cell r="G22">
            <v>35815.440000000002</v>
          </cell>
          <cell r="H22">
            <v>27056.35</v>
          </cell>
          <cell r="I22">
            <v>35815.440000000002</v>
          </cell>
          <cell r="J22">
            <v>33937.24</v>
          </cell>
        </row>
        <row r="23">
          <cell r="A23" t="str">
            <v>Yellow Plant Operators T05 Shift</v>
          </cell>
          <cell r="B23" t="str">
            <v>Excavator Operator, TLB Operator, Water tanker operator, Truck Mounted Crane Operator, Front End Loader (FEL) operator, Water truck operator,  Tipper Truck Operator, Bobcat (Skidsteer loader) Operator, Bobcat operator (cleaning), Articulated Dump Truck (ADT) Operator, Vibrating Roller Operator, Motorgrader/ grader Operator, Bulldozer/dozer Operator, Bomag 10 ton Vibrating Roller/ Smooth Drum Roller Operator, Mobile plant operators, Rollers operators for berms, Excavator 20 ton operator, Excavator 5 ton operator, Crane driver, Tractor operator/ driver, Hi-Up Operator, Compactor  Operator rollers, Honey sucker driver assistant, Honey sucker driver, Water Bowser Operator</v>
          </cell>
          <cell r="C23" t="str">
            <v>Shift</v>
          </cell>
          <cell r="D23" t="str">
            <v>T05</v>
          </cell>
          <cell r="E23">
            <v>25280.06</v>
          </cell>
          <cell r="F23">
            <v>29546.78</v>
          </cell>
          <cell r="G23">
            <v>32234.880000000001</v>
          </cell>
          <cell r="H23">
            <v>29546.78</v>
          </cell>
          <cell r="I23">
            <v>32234.880000000001</v>
          </cell>
          <cell r="J23">
            <v>37274.839999999997</v>
          </cell>
        </row>
        <row r="24">
          <cell r="A24" t="str">
            <v xml:space="preserve">Storeman T05 Day </v>
          </cell>
          <cell r="B24" t="str">
            <v>Storeman</v>
          </cell>
          <cell r="C24" t="str">
            <v>Day</v>
          </cell>
          <cell r="D24" t="str">
            <v>T05</v>
          </cell>
          <cell r="E24"/>
          <cell r="F24">
            <v>18496</v>
          </cell>
          <cell r="G24"/>
          <cell r="H24">
            <v>27056.35</v>
          </cell>
          <cell r="I24"/>
          <cell r="J24"/>
        </row>
        <row r="25">
          <cell r="A25" t="str">
            <v xml:space="preserve">Clerk T05 Day </v>
          </cell>
          <cell r="B25" t="str">
            <v>Site clerk, Clerk ( SAP/Finacial and Costing), Coal accountant assistant, Weighbridge Clerk, Site Clerk (maint), Cost Administrator, Coal Accountant, Data Capturer</v>
          </cell>
          <cell r="C25" t="str">
            <v xml:space="preserve">Day </v>
          </cell>
          <cell r="D25" t="str">
            <v>T05</v>
          </cell>
          <cell r="E25">
            <v>23257.360000000001</v>
          </cell>
          <cell r="F25">
            <v>27056.35</v>
          </cell>
          <cell r="G25">
            <v>35815.440000000002</v>
          </cell>
          <cell r="H25">
            <v>27056.35</v>
          </cell>
          <cell r="I25">
            <v>35815.440000000002</v>
          </cell>
          <cell r="J25">
            <v>33937.24</v>
          </cell>
        </row>
        <row r="26">
          <cell r="A26" t="str">
            <v>Clerk/ Storeman T05 Shift</v>
          </cell>
          <cell r="B26" t="str">
            <v>Storeman, Site clerk, Clerk ( SAP/Finacial and Costing), Coal accountant assistant, Weighbridge Clerk, Site Clerk (maint), Cost Administrator, Coal Accountant, Data Capturer</v>
          </cell>
          <cell r="C26" t="str">
            <v xml:space="preserve">Shift </v>
          </cell>
          <cell r="D26" t="str">
            <v>T05</v>
          </cell>
          <cell r="E26">
            <v>25280.06</v>
          </cell>
          <cell r="F26">
            <v>18496</v>
          </cell>
          <cell r="G26">
            <v>34088.160000000003</v>
          </cell>
          <cell r="H26">
            <v>18681.13</v>
          </cell>
          <cell r="I26">
            <v>34088.160000000003</v>
          </cell>
          <cell r="J26">
            <v>37274.839999999997</v>
          </cell>
        </row>
        <row r="27">
          <cell r="A27"/>
          <cell r="B27"/>
          <cell r="C27" t="str">
            <v>Day</v>
          </cell>
          <cell r="D27" t="str">
            <v>T06</v>
          </cell>
          <cell r="E27"/>
          <cell r="F27"/>
          <cell r="G27"/>
          <cell r="H27"/>
          <cell r="I27"/>
          <cell r="J27"/>
        </row>
        <row r="28">
          <cell r="A28" t="str">
            <v>Team Leaders T07 Day</v>
          </cell>
          <cell r="B28" t="str">
            <v>Team Leaders, Team leaders cleaning, Team Leader Ash, Team Leader Outside plant, Teamleader weighbridge, Plant Monitor, Data Capturer, Weighbridge Supervisor/Teamleader, Foreman, Labour Construction of shiftable conveyor platform, Assistant supervisor (Ash dams) - Team Leaders</v>
          </cell>
          <cell r="C28" t="str">
            <v>Day</v>
          </cell>
          <cell r="D28" t="str">
            <v>T07</v>
          </cell>
          <cell r="E28">
            <v>28295.84</v>
          </cell>
          <cell r="F28">
            <v>28152.57</v>
          </cell>
          <cell r="G28">
            <v>41416.949999999997</v>
          </cell>
          <cell r="H28">
            <v>38694.870000000003</v>
          </cell>
          <cell r="I28">
            <v>41416.949999999997</v>
          </cell>
          <cell r="J28">
            <v>42254.31</v>
          </cell>
        </row>
        <row r="29">
          <cell r="A29" t="str">
            <v>Team Leaders T07 Shift</v>
          </cell>
          <cell r="B29" t="str">
            <v>Team Leaders, Team leaders cleaning, Team Leader Ash, Team Leader Outside plant, Teamleader weighbridge, Plant Monitor, Data Capturer, Weighbridge Supervisor/Teamleader, Foreman, Labour Construction of shiftable conveyor platform, Assistant supervisor (Ash dams) - Team Leaders</v>
          </cell>
          <cell r="C29" t="str">
            <v>Shift</v>
          </cell>
          <cell r="D29" t="str">
            <v>T07</v>
          </cell>
          <cell r="E29">
            <v>30938.87</v>
          </cell>
          <cell r="F29">
            <v>42618.22</v>
          </cell>
          <cell r="G29">
            <v>39882.800000000003</v>
          </cell>
          <cell r="H29">
            <v>42618.22</v>
          </cell>
          <cell r="I29">
            <v>39882.800000000003</v>
          </cell>
          <cell r="J29">
            <v>46615.9</v>
          </cell>
        </row>
        <row r="30">
          <cell r="A30"/>
          <cell r="B30"/>
          <cell r="C30"/>
          <cell r="D30" t="str">
            <v>T08</v>
          </cell>
          <cell r="E30"/>
          <cell r="F30"/>
          <cell r="G30"/>
          <cell r="H30"/>
          <cell r="I30"/>
          <cell r="J30"/>
        </row>
        <row r="31">
          <cell r="A31" t="str">
            <v>Non-Technical Supervisors T09 Day</v>
          </cell>
          <cell r="B31" t="str">
            <v>Site Supervisor, Cleaning Supervisor, House Keeping Supervisor, Ash Supervisors, Supervisor operating, Supervisor asst, Supervisor Non technical</v>
          </cell>
          <cell r="C31" t="str">
            <v xml:space="preserve">Day </v>
          </cell>
          <cell r="D31" t="str">
            <v>T09</v>
          </cell>
          <cell r="E31">
            <v>35422.36</v>
          </cell>
          <cell r="F31">
            <v>49390.07</v>
          </cell>
          <cell r="G31">
            <v>50796.32</v>
          </cell>
          <cell r="H31">
            <v>49390.07</v>
          </cell>
          <cell r="I31">
            <v>50796.32</v>
          </cell>
          <cell r="J31">
            <v>53659.96</v>
          </cell>
        </row>
        <row r="32">
          <cell r="A32" t="str">
            <v>Non-Technical Supervisors T09 Shift</v>
          </cell>
          <cell r="B32" t="str">
            <v>Site Supervisor, Cleaning Supervisor, CSY Snr Supervisor, House Keeping Supervisor, Ash Supervisors, Supervisor operating, Supervisor asst, Supervisor Non technical</v>
          </cell>
          <cell r="C32" t="str">
            <v>Shift</v>
          </cell>
          <cell r="D32" t="str">
            <v>T09</v>
          </cell>
          <cell r="E32">
            <v>38876.32</v>
          </cell>
          <cell r="F32">
            <v>49117.82</v>
          </cell>
          <cell r="G32">
            <v>50416.62</v>
          </cell>
          <cell r="H32">
            <v>49117.82</v>
          </cell>
          <cell r="I32">
            <v>50416.62</v>
          </cell>
          <cell r="J32">
            <v>59359.31</v>
          </cell>
        </row>
        <row r="33">
          <cell r="A33" t="str">
            <v xml:space="preserve">Artisans T09 Day </v>
          </cell>
          <cell r="B33" t="str">
            <v>Fitters, Riggers, Welders, Boilermakers, C&amp;I artisan, Electrician, Electrical Artisan, Mechanics, Planner (ash dam), Crane driver</v>
          </cell>
          <cell r="C33" t="str">
            <v>Day</v>
          </cell>
          <cell r="D33" t="str">
            <v>T09</v>
          </cell>
          <cell r="E33">
            <v>35422.36</v>
          </cell>
          <cell r="F33">
            <v>32377.57</v>
          </cell>
          <cell r="G33">
            <v>50796.32</v>
          </cell>
          <cell r="H33">
            <v>39650.6</v>
          </cell>
          <cell r="I33">
            <v>50796.32</v>
          </cell>
          <cell r="J33">
            <v>53659.96</v>
          </cell>
        </row>
        <row r="34">
          <cell r="A34" t="str">
            <v>Artisans T09 Shift</v>
          </cell>
          <cell r="B34" t="str">
            <v>Fitters, Riggers, Welders, Boilermakers, C&amp;I artisan, Electrician, Electrical Artisan, Mechanics, Planner (ash dam), Crane driver</v>
          </cell>
          <cell r="C34" t="str">
            <v>Shift</v>
          </cell>
          <cell r="D34" t="str">
            <v>T09</v>
          </cell>
          <cell r="E34">
            <v>38876.32</v>
          </cell>
          <cell r="F34">
            <v>37602.410000000003</v>
          </cell>
          <cell r="G34">
            <v>40844.86</v>
          </cell>
          <cell r="H34">
            <v>37602.410000000003</v>
          </cell>
          <cell r="I34">
            <v>40844.86</v>
          </cell>
          <cell r="J34">
            <v>59359.31</v>
          </cell>
        </row>
        <row r="35">
          <cell r="A35" t="str">
            <v>Site Supervisor T10 Day</v>
          </cell>
          <cell r="B35" t="str">
            <v>Site Supervisor, Coal Supervisors</v>
          </cell>
          <cell r="C35" t="str">
            <v xml:space="preserve">Day </v>
          </cell>
          <cell r="D35" t="str">
            <v>T10</v>
          </cell>
          <cell r="E35">
            <v>39180.04</v>
          </cell>
          <cell r="F35">
            <v>43401.74</v>
          </cell>
          <cell r="G35">
            <v>59189.87</v>
          </cell>
          <cell r="H35">
            <v>43401.74</v>
          </cell>
          <cell r="I35">
            <v>59189.87</v>
          </cell>
          <cell r="J35">
            <v>59861.91</v>
          </cell>
        </row>
        <row r="36">
          <cell r="A36" t="str">
            <v>Site Supervisor T10 Shift</v>
          </cell>
          <cell r="B36" t="str">
            <v>Site Supervisor, Coal Supervisors</v>
          </cell>
          <cell r="C36" t="str">
            <v xml:space="preserve">Shift </v>
          </cell>
          <cell r="D36" t="str">
            <v>T10</v>
          </cell>
          <cell r="E36">
            <v>43096.639999999999</v>
          </cell>
          <cell r="F36">
            <v>47838.11</v>
          </cell>
          <cell r="G36">
            <v>56119.9</v>
          </cell>
          <cell r="H36">
            <v>47838.11</v>
          </cell>
          <cell r="I36">
            <v>56119.9</v>
          </cell>
          <cell r="J36">
            <v>66324.850000000006</v>
          </cell>
        </row>
        <row r="37">
          <cell r="A37" t="str">
            <v>Planner T10 Day</v>
          </cell>
          <cell r="B37" t="str">
            <v>Maintenance Planner</v>
          </cell>
          <cell r="C37" t="str">
            <v xml:space="preserve">Day </v>
          </cell>
          <cell r="D37" t="str">
            <v>T10</v>
          </cell>
          <cell r="E37">
            <v>38640.04</v>
          </cell>
          <cell r="F37">
            <v>37272.730000000003</v>
          </cell>
          <cell r="G37">
            <v>58649.87</v>
          </cell>
          <cell r="H37">
            <v>38222.639999999999</v>
          </cell>
          <cell r="I37">
            <v>58649.87</v>
          </cell>
          <cell r="J37">
            <v>52299.17</v>
          </cell>
        </row>
        <row r="38">
          <cell r="A38"/>
          <cell r="B38"/>
          <cell r="C38"/>
          <cell r="D38" t="str">
            <v>T11</v>
          </cell>
          <cell r="E38"/>
          <cell r="F38"/>
          <cell r="G38"/>
          <cell r="H38"/>
          <cell r="I38"/>
          <cell r="J38"/>
        </row>
        <row r="39">
          <cell r="A39" t="str">
            <v>SHEQ T12 Day</v>
          </cell>
          <cell r="B39" t="str">
            <v>Senior SHEQ Officer, SHEQ Officer, Quality Officer, Environmental officer</v>
          </cell>
          <cell r="C39" t="str">
            <v>Day</v>
          </cell>
          <cell r="D39" t="str">
            <v>T12</v>
          </cell>
          <cell r="E39">
            <v>48723.51</v>
          </cell>
          <cell r="F39">
            <v>50095.29</v>
          </cell>
          <cell r="G39">
            <v>63827.06</v>
          </cell>
          <cell r="H39">
            <v>53445.4</v>
          </cell>
          <cell r="I39">
            <v>63827.06</v>
          </cell>
          <cell r="J39">
            <v>75956.06</v>
          </cell>
        </row>
        <row r="40">
          <cell r="A40" t="str">
            <v>Technician T12 Day</v>
          </cell>
          <cell r="B40" t="str">
            <v xml:space="preserve">C&amp;I Technician </v>
          </cell>
          <cell r="C40" t="str">
            <v xml:space="preserve">Day </v>
          </cell>
          <cell r="D40" t="str">
            <v>T12</v>
          </cell>
          <cell r="E40">
            <v>49263.51</v>
          </cell>
          <cell r="F40">
            <v>53882.400000000001</v>
          </cell>
          <cell r="G40">
            <v>64367.06</v>
          </cell>
          <cell r="H40">
            <v>53882.400000000001</v>
          </cell>
          <cell r="I40">
            <v>64367.06</v>
          </cell>
          <cell r="J40">
            <v>76496.06</v>
          </cell>
        </row>
        <row r="41">
          <cell r="A41" t="str">
            <v xml:space="preserve">Supervisors (C&amp;I/ Electrical/ Mechanical) T13 Day </v>
          </cell>
          <cell r="B41" t="str">
            <v xml:space="preserve">Snr Supervisor Technical, Maint Supervisor Tech, Technical Supervisor, Maintenace Supervisor Technical, Snr Tech Supervisor Mechanical, Snr Tech Supervisor Elect/C&amp;I </v>
          </cell>
          <cell r="C41" t="str">
            <v>Day</v>
          </cell>
          <cell r="D41" t="str">
            <v>T13</v>
          </cell>
          <cell r="E41">
            <v>55266.67</v>
          </cell>
          <cell r="F41">
            <v>50727.27</v>
          </cell>
          <cell r="G41">
            <v>67859.820000000007</v>
          </cell>
          <cell r="H41">
            <v>57669.8</v>
          </cell>
          <cell r="I41">
            <v>67859.820000000007</v>
          </cell>
          <cell r="J41">
            <v>86403.55</v>
          </cell>
        </row>
        <row r="42">
          <cell r="A42" t="str">
            <v>Senior Site Supervisor T13 Day</v>
          </cell>
          <cell r="B42" t="str">
            <v>Senior Site Supervisor,  CSY Snr Supervisor</v>
          </cell>
          <cell r="C42" t="str">
            <v xml:space="preserve">Day </v>
          </cell>
          <cell r="D42" t="str">
            <v>T13</v>
          </cell>
          <cell r="E42">
            <v>55266.67</v>
          </cell>
          <cell r="F42">
            <v>50727.27</v>
          </cell>
          <cell r="G42">
            <v>67859.820000000007</v>
          </cell>
          <cell r="H42">
            <v>57669.8</v>
          </cell>
          <cell r="I42">
            <v>67859.820000000007</v>
          </cell>
          <cell r="J42">
            <v>86403.55</v>
          </cell>
        </row>
        <row r="43">
          <cell r="A43" t="str">
            <v>Site Manager / Site Agent M14 Day</v>
          </cell>
          <cell r="B43" t="str">
            <v xml:space="preserve"> Site Manager, Site Agent, Site Manager (Ash), Site Mananger (Coal Handling) </v>
          </cell>
          <cell r="C43" t="str">
            <v xml:space="preserve">Day </v>
          </cell>
          <cell r="D43" t="str">
            <v>M14</v>
          </cell>
          <cell r="E43">
            <v>68547.59</v>
          </cell>
          <cell r="F43">
            <v>70240.91</v>
          </cell>
          <cell r="G43">
            <v>77448.3</v>
          </cell>
          <cell r="H43">
            <v>69745.03</v>
          </cell>
          <cell r="I43">
            <v>77448.3</v>
          </cell>
          <cell r="J43">
            <v>97209.17</v>
          </cell>
        </row>
        <row r="44">
          <cell r="A44" t="str">
            <v>Contracts Manager / Civil Engineer M15 Day</v>
          </cell>
          <cell r="B44" t="str">
            <v>Contracts Manager, Civil Engineer</v>
          </cell>
          <cell r="C44" t="str">
            <v xml:space="preserve">Day </v>
          </cell>
          <cell r="D44" t="str">
            <v>M15</v>
          </cell>
          <cell r="E44">
            <v>79860.27</v>
          </cell>
          <cell r="F44">
            <v>77886.06</v>
          </cell>
          <cell r="G44">
            <v>93887.33</v>
          </cell>
          <cell r="H44">
            <v>82326.81</v>
          </cell>
          <cell r="I44">
            <v>93887.33</v>
          </cell>
          <cell r="J44">
            <v>113470.6</v>
          </cell>
        </row>
      </sheetData>
      <sheetData sheetId="26"/>
      <sheetData sheetId="27"/>
      <sheetData sheetId="28"/>
      <sheetData sheetId="29"/>
      <sheetData sheetId="30"/>
      <sheetData sheetId="31">
        <row r="2">
          <cell r="D2" t="str">
            <v xml:space="preserve">Rate Excl. MU </v>
          </cell>
        </row>
      </sheetData>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E1E6A-4012-47E8-A0F4-65FCCFF71E8F}">
  <dimension ref="A1:T64"/>
  <sheetViews>
    <sheetView tabSelected="1" view="pageBreakPreview" zoomScale="70" zoomScaleNormal="70" zoomScaleSheetLayoutView="70" workbookViewId="0">
      <selection activeCell="R7" sqref="R7"/>
    </sheetView>
  </sheetViews>
  <sheetFormatPr defaultColWidth="8.81640625" defaultRowHeight="14.5" outlineLevelRow="1" x14ac:dyDescent="0.35"/>
  <cols>
    <col min="1" max="1" width="8.7265625" style="14" customWidth="1"/>
    <col min="2" max="2" width="22.54296875" style="13" hidden="1" customWidth="1"/>
    <col min="3" max="3" width="56.54296875" style="14" customWidth="1"/>
    <col min="4" max="4" width="6.26953125" style="10" hidden="1" customWidth="1"/>
    <col min="5" max="5" width="4.81640625" style="10" hidden="1" customWidth="1"/>
    <col min="6" max="6" width="19.54296875" style="14" customWidth="1"/>
    <col min="7" max="7" width="10.54296875" style="10" customWidth="1"/>
    <col min="8" max="8" width="9.7265625" style="10" customWidth="1"/>
    <col min="9" max="9" width="18.7265625" style="9" customWidth="1"/>
    <col min="10" max="10" width="19.54296875" style="9" customWidth="1"/>
    <col min="11" max="11" width="16.81640625" style="16" customWidth="1"/>
    <col min="12" max="12" width="26.08984375" style="9" customWidth="1"/>
    <col min="13" max="13" width="14.08984375" style="8" hidden="1" customWidth="1"/>
    <col min="14" max="14" width="8.984375E-2" style="9" customWidth="1"/>
    <col min="15" max="16384" width="8.81640625" style="11"/>
  </cols>
  <sheetData>
    <row r="1" spans="1:14" x14ac:dyDescent="0.35">
      <c r="A1" s="1"/>
      <c r="B1" s="2"/>
      <c r="C1" s="3"/>
      <c r="D1" s="4"/>
      <c r="E1" s="4"/>
      <c r="F1" s="3"/>
      <c r="G1" s="4"/>
      <c r="H1" s="4"/>
      <c r="I1" s="5"/>
      <c r="J1" s="5"/>
      <c r="K1" s="6"/>
      <c r="L1" s="7"/>
    </row>
    <row r="2" spans="1:14" x14ac:dyDescent="0.35">
      <c r="A2" s="12"/>
      <c r="I2" s="15"/>
      <c r="J2" s="15"/>
      <c r="L2" s="17"/>
    </row>
    <row r="3" spans="1:14" x14ac:dyDescent="0.35">
      <c r="A3" s="12"/>
      <c r="I3" s="15"/>
      <c r="J3" s="15"/>
      <c r="L3" s="17"/>
    </row>
    <row r="4" spans="1:14" x14ac:dyDescent="0.35">
      <c r="A4" s="18"/>
      <c r="C4" s="96"/>
      <c r="I4" s="15"/>
      <c r="J4" s="11"/>
      <c r="L4" s="17"/>
      <c r="M4" s="19" t="s">
        <v>0</v>
      </c>
    </row>
    <row r="5" spans="1:14" ht="20" x14ac:dyDescent="0.35">
      <c r="A5" s="18"/>
      <c r="C5" s="96"/>
      <c r="I5" s="15"/>
      <c r="J5" s="11"/>
      <c r="L5" s="17"/>
      <c r="M5" s="20">
        <v>1.1000000000000001</v>
      </c>
    </row>
    <row r="6" spans="1:14" ht="20.5" thickBot="1" x14ac:dyDescent="0.4">
      <c r="A6" s="18"/>
      <c r="C6" s="96"/>
      <c r="I6" s="15"/>
      <c r="J6" s="11"/>
      <c r="L6" s="21"/>
      <c r="M6" s="22"/>
    </row>
    <row r="7" spans="1:14" s="25" customFormat="1" ht="44" customHeight="1" thickBot="1" x14ac:dyDescent="0.55000000000000004">
      <c r="A7" s="119" t="s">
        <v>1</v>
      </c>
      <c r="B7" s="120"/>
      <c r="C7" s="120"/>
      <c r="D7" s="120"/>
      <c r="E7" s="120"/>
      <c r="F7" s="120"/>
      <c r="G7" s="120"/>
      <c r="H7" s="120"/>
      <c r="I7" s="120"/>
      <c r="J7" s="120"/>
      <c r="K7" s="120"/>
      <c r="L7" s="121"/>
      <c r="M7" s="23"/>
      <c r="N7" s="24"/>
    </row>
    <row r="8" spans="1:14" s="28" customFormat="1" ht="21.5" customHeight="1" x14ac:dyDescent="0.4">
      <c r="A8" s="99"/>
      <c r="B8" s="100"/>
      <c r="C8" s="101" t="s">
        <v>2</v>
      </c>
      <c r="D8" s="102" t="s">
        <v>3</v>
      </c>
      <c r="E8" s="103" t="s">
        <v>4</v>
      </c>
      <c r="F8" s="104" t="s">
        <v>5</v>
      </c>
      <c r="G8" s="104" t="s">
        <v>6</v>
      </c>
      <c r="H8" s="102" t="s">
        <v>7</v>
      </c>
      <c r="I8" s="105" t="s">
        <v>8</v>
      </c>
      <c r="J8" s="105" t="s">
        <v>9</v>
      </c>
      <c r="K8" s="106" t="s">
        <v>10</v>
      </c>
      <c r="L8" s="107" t="s">
        <v>11</v>
      </c>
      <c r="M8" s="26"/>
      <c r="N8" s="27"/>
    </row>
    <row r="9" spans="1:14" s="28" customFormat="1" ht="16" x14ac:dyDescent="0.4">
      <c r="A9" s="108" t="s">
        <v>12</v>
      </c>
      <c r="B9" s="44" t="s">
        <v>13</v>
      </c>
      <c r="C9" s="109" t="s">
        <v>14</v>
      </c>
      <c r="D9" s="110"/>
      <c r="E9" s="110"/>
      <c r="F9" s="111"/>
      <c r="G9" s="111"/>
      <c r="H9" s="110"/>
      <c r="I9" s="113"/>
      <c r="J9" s="113"/>
      <c r="K9" s="114"/>
      <c r="L9" s="93"/>
      <c r="M9" s="29"/>
      <c r="N9" s="30"/>
    </row>
    <row r="10" spans="1:14" s="28" customFormat="1" ht="16" x14ac:dyDescent="0.4">
      <c r="A10" s="108"/>
      <c r="B10" s="44"/>
      <c r="C10" s="109"/>
      <c r="D10" s="110"/>
      <c r="E10" s="110"/>
      <c r="F10" s="111"/>
      <c r="G10" s="111"/>
      <c r="H10" s="110"/>
      <c r="I10" s="113"/>
      <c r="J10" s="115"/>
      <c r="K10" s="116"/>
      <c r="L10" s="93"/>
      <c r="M10" s="29"/>
      <c r="N10" s="30"/>
    </row>
    <row r="11" spans="1:14" s="28" customFormat="1" ht="16" x14ac:dyDescent="0.4">
      <c r="A11" s="108" t="s">
        <v>15</v>
      </c>
      <c r="B11" s="44"/>
      <c r="C11" s="31" t="s">
        <v>16</v>
      </c>
      <c r="D11" s="110"/>
      <c r="E11" s="110"/>
      <c r="F11" s="47" t="s">
        <v>17</v>
      </c>
      <c r="G11" s="47">
        <v>2</v>
      </c>
      <c r="H11" s="36">
        <v>4</v>
      </c>
      <c r="I11" s="117"/>
      <c r="J11" s="53">
        <f>G11*H11*I11</f>
        <v>0</v>
      </c>
      <c r="K11" s="41">
        <v>1</v>
      </c>
      <c r="L11" s="32">
        <f>K11*J11</f>
        <v>0</v>
      </c>
      <c r="M11" s="29"/>
      <c r="N11" s="30"/>
    </row>
    <row r="12" spans="1:14" s="28" customFormat="1" ht="16" x14ac:dyDescent="0.4">
      <c r="A12" s="108"/>
      <c r="B12" s="44"/>
      <c r="C12" s="109" t="s">
        <v>18</v>
      </c>
      <c r="D12" s="110"/>
      <c r="E12" s="110"/>
      <c r="F12" s="111"/>
      <c r="G12" s="111"/>
      <c r="H12" s="110"/>
      <c r="I12" s="112"/>
      <c r="J12" s="53"/>
      <c r="K12" s="41"/>
      <c r="L12" s="93"/>
      <c r="M12" s="29"/>
      <c r="N12" s="30"/>
    </row>
    <row r="13" spans="1:14" x14ac:dyDescent="0.35">
      <c r="A13" s="33" t="s">
        <v>19</v>
      </c>
      <c r="B13" s="34" t="s">
        <v>20</v>
      </c>
      <c r="C13" s="35" t="s">
        <v>21</v>
      </c>
      <c r="D13" s="36"/>
      <c r="E13" s="37"/>
      <c r="F13" s="38" t="s">
        <v>22</v>
      </c>
      <c r="G13" s="38">
        <v>1</v>
      </c>
      <c r="H13" s="39">
        <v>21</v>
      </c>
      <c r="I13" s="40"/>
      <c r="J13" s="53">
        <f t="shared" ref="J13:J18" si="0">G13*H13*I13</f>
        <v>0</v>
      </c>
      <c r="K13" s="41">
        <v>1</v>
      </c>
      <c r="L13" s="32">
        <f>K13*J13</f>
        <v>0</v>
      </c>
      <c r="M13" s="42"/>
      <c r="N13" s="43"/>
    </row>
    <row r="14" spans="1:14" x14ac:dyDescent="0.35">
      <c r="A14" s="33" t="s">
        <v>23</v>
      </c>
      <c r="B14" s="34" t="s">
        <v>24</v>
      </c>
      <c r="C14" s="35" t="s">
        <v>25</v>
      </c>
      <c r="D14" s="36"/>
      <c r="E14" s="37"/>
      <c r="F14" s="38" t="s">
        <v>22</v>
      </c>
      <c r="G14" s="38">
        <v>1</v>
      </c>
      <c r="H14" s="39">
        <v>21</v>
      </c>
      <c r="I14" s="40"/>
      <c r="J14" s="53">
        <f t="shared" si="0"/>
        <v>0</v>
      </c>
      <c r="K14" s="41">
        <v>1</v>
      </c>
      <c r="L14" s="32">
        <f>K14*J14</f>
        <v>0</v>
      </c>
      <c r="M14" s="42"/>
      <c r="N14" s="43"/>
    </row>
    <row r="15" spans="1:14" x14ac:dyDescent="0.35">
      <c r="A15" s="33" t="s">
        <v>26</v>
      </c>
      <c r="B15" s="44" t="s">
        <v>27</v>
      </c>
      <c r="C15" s="45" t="s">
        <v>28</v>
      </c>
      <c r="D15" s="36"/>
      <c r="E15" s="36"/>
      <c r="F15" s="38" t="s">
        <v>22</v>
      </c>
      <c r="G15" s="37">
        <v>1</v>
      </c>
      <c r="H15" s="39">
        <v>21</v>
      </c>
      <c r="I15" s="40"/>
      <c r="J15" s="53">
        <f t="shared" si="0"/>
        <v>0</v>
      </c>
      <c r="K15" s="41">
        <v>1</v>
      </c>
      <c r="L15" s="32">
        <f>K15*J15</f>
        <v>0</v>
      </c>
      <c r="M15" s="42"/>
      <c r="N15" s="43"/>
    </row>
    <row r="16" spans="1:14" x14ac:dyDescent="0.35">
      <c r="A16" s="33" t="s">
        <v>29</v>
      </c>
      <c r="B16" s="46" t="s">
        <v>30</v>
      </c>
      <c r="C16" s="31" t="s">
        <v>31</v>
      </c>
      <c r="D16" s="47"/>
      <c r="E16" s="48"/>
      <c r="F16" s="48" t="s">
        <v>32</v>
      </c>
      <c r="G16" s="47">
        <v>1</v>
      </c>
      <c r="H16" s="49">
        <v>1</v>
      </c>
      <c r="I16" s="95"/>
      <c r="J16" s="53">
        <f t="shared" si="0"/>
        <v>0</v>
      </c>
      <c r="K16" s="50">
        <v>5</v>
      </c>
      <c r="L16" s="32">
        <f>K16*J16</f>
        <v>0</v>
      </c>
      <c r="M16" s="42"/>
      <c r="N16"/>
    </row>
    <row r="17" spans="1:14" x14ac:dyDescent="0.35">
      <c r="A17" s="33" t="s">
        <v>33</v>
      </c>
      <c r="B17" s="46"/>
      <c r="C17" s="31" t="s">
        <v>34</v>
      </c>
      <c r="D17" s="47"/>
      <c r="E17" s="48"/>
      <c r="F17" s="48" t="s">
        <v>32</v>
      </c>
      <c r="G17" s="47">
        <v>1</v>
      </c>
      <c r="H17" s="49">
        <v>1</v>
      </c>
      <c r="I17" s="51"/>
      <c r="J17" s="53">
        <f t="shared" si="0"/>
        <v>0</v>
      </c>
      <c r="K17" s="50">
        <v>5</v>
      </c>
      <c r="L17" s="32">
        <f t="shared" ref="L17:L18" si="1">K17*J17</f>
        <v>0</v>
      </c>
      <c r="M17" s="42"/>
      <c r="N17"/>
    </row>
    <row r="18" spans="1:14" x14ac:dyDescent="0.35">
      <c r="A18" s="33" t="s">
        <v>35</v>
      </c>
      <c r="B18" s="46"/>
      <c r="C18" s="31" t="s">
        <v>36</v>
      </c>
      <c r="D18" s="47"/>
      <c r="E18" s="48"/>
      <c r="F18" s="48" t="s">
        <v>32</v>
      </c>
      <c r="G18" s="47">
        <v>1</v>
      </c>
      <c r="H18" s="49">
        <v>1</v>
      </c>
      <c r="I18" s="52"/>
      <c r="J18" s="53">
        <f t="shared" si="0"/>
        <v>0</v>
      </c>
      <c r="K18" s="50">
        <v>5</v>
      </c>
      <c r="L18" s="32">
        <f t="shared" si="1"/>
        <v>0</v>
      </c>
      <c r="M18" s="42"/>
      <c r="N18"/>
    </row>
    <row r="19" spans="1:14" ht="15.5" customHeight="1" x14ac:dyDescent="0.35">
      <c r="A19" s="133"/>
      <c r="B19" s="139"/>
      <c r="C19" s="140" t="s">
        <v>73</v>
      </c>
      <c r="D19" s="141"/>
      <c r="E19" s="141"/>
      <c r="F19" s="141"/>
      <c r="G19" s="141"/>
      <c r="H19" s="141"/>
      <c r="I19" s="141"/>
      <c r="J19" s="141"/>
      <c r="K19" s="142"/>
      <c r="L19" s="143">
        <f>SUM(L11:L18)</f>
        <v>0</v>
      </c>
      <c r="M19" s="42"/>
      <c r="N19"/>
    </row>
    <row r="20" spans="1:14" x14ac:dyDescent="0.35">
      <c r="A20" s="54"/>
      <c r="B20" s="55"/>
      <c r="C20" s="56"/>
      <c r="D20" s="47"/>
      <c r="E20" s="48"/>
      <c r="F20" s="56"/>
      <c r="G20" s="48"/>
      <c r="H20" s="57"/>
      <c r="I20" s="117"/>
      <c r="J20" s="58"/>
      <c r="K20" s="49"/>
      <c r="L20" s="59"/>
      <c r="M20" s="42"/>
      <c r="N20"/>
    </row>
    <row r="21" spans="1:14" s="62" customFormat="1" ht="16" x14ac:dyDescent="0.4">
      <c r="A21" s="108" t="s">
        <v>37</v>
      </c>
      <c r="B21" s="44"/>
      <c r="C21" s="109" t="s">
        <v>38</v>
      </c>
      <c r="D21" s="110"/>
      <c r="E21" s="110"/>
      <c r="F21" s="111"/>
      <c r="G21" s="111"/>
      <c r="H21" s="110"/>
      <c r="I21" s="117"/>
      <c r="J21" s="113"/>
      <c r="K21" s="114"/>
      <c r="L21" s="93"/>
      <c r="M21" s="60"/>
      <c r="N21" s="61"/>
    </row>
    <row r="22" spans="1:14" ht="15" thickBot="1" x14ac:dyDescent="0.4">
      <c r="A22" s="33"/>
      <c r="B22" s="97"/>
      <c r="C22" s="63"/>
      <c r="D22" s="57"/>
      <c r="E22" s="57"/>
      <c r="F22" s="64"/>
      <c r="G22" s="53"/>
      <c r="H22" s="65">
        <f>SUM(H23:H31)</f>
        <v>21</v>
      </c>
      <c r="I22" s="117"/>
      <c r="J22" s="150"/>
      <c r="K22" s="150"/>
      <c r="L22" s="98"/>
      <c r="M22" s="66"/>
      <c r="N22" s="11"/>
    </row>
    <row r="23" spans="1:14" s="14" customFormat="1" ht="15" thickTop="1" x14ac:dyDescent="0.35">
      <c r="A23" s="67" t="s">
        <v>39</v>
      </c>
      <c r="B23" s="78" t="s">
        <v>40</v>
      </c>
      <c r="C23" s="68" t="s">
        <v>41</v>
      </c>
      <c r="D23" s="69" t="s">
        <v>42</v>
      </c>
      <c r="E23" s="70" t="e">
        <f>VLOOKUP(B23,[1]LABOUR!$A$12:$J$44,COLUMN([1]LABOUR!$D$6),FALSE)</f>
        <v>#N/A</v>
      </c>
      <c r="F23" s="71" t="s">
        <v>32</v>
      </c>
      <c r="G23" s="71">
        <v>1</v>
      </c>
      <c r="H23" s="72">
        <v>1</v>
      </c>
      <c r="I23" s="117"/>
      <c r="J23" s="73">
        <f t="shared" ref="J23:J31" si="2">G23*H23*I23</f>
        <v>0</v>
      </c>
      <c r="K23" s="74">
        <v>5</v>
      </c>
      <c r="L23" s="75">
        <f>J23*K23</f>
        <v>0</v>
      </c>
      <c r="M23" s="61"/>
      <c r="N23" s="61"/>
    </row>
    <row r="24" spans="1:14" s="14" customFormat="1" x14ac:dyDescent="0.35">
      <c r="A24" s="67" t="s">
        <v>43</v>
      </c>
      <c r="B24" s="76" t="s">
        <v>44</v>
      </c>
      <c r="C24" s="31" t="s">
        <v>45</v>
      </c>
      <c r="D24" s="69"/>
      <c r="E24" s="70"/>
      <c r="F24" s="71" t="s">
        <v>32</v>
      </c>
      <c r="G24" s="71">
        <v>1</v>
      </c>
      <c r="H24" s="72">
        <v>1</v>
      </c>
      <c r="I24" s="117"/>
      <c r="J24" s="73">
        <f t="shared" si="2"/>
        <v>0</v>
      </c>
      <c r="K24" s="74">
        <v>5</v>
      </c>
      <c r="L24" s="75">
        <f t="shared" ref="L24:L31" si="3">J24*K24</f>
        <v>0</v>
      </c>
      <c r="M24" s="61"/>
      <c r="N24" s="61"/>
    </row>
    <row r="25" spans="1:14" s="14" customFormat="1" x14ac:dyDescent="0.35">
      <c r="A25" s="67" t="s">
        <v>46</v>
      </c>
      <c r="B25" s="76" t="s">
        <v>44</v>
      </c>
      <c r="C25" s="31" t="s">
        <v>47</v>
      </c>
      <c r="D25" s="69"/>
      <c r="E25" s="70"/>
      <c r="F25" s="71" t="s">
        <v>32</v>
      </c>
      <c r="G25" s="71">
        <v>1</v>
      </c>
      <c r="H25" s="72">
        <v>2</v>
      </c>
      <c r="I25" s="117"/>
      <c r="J25" s="73">
        <f t="shared" si="2"/>
        <v>0</v>
      </c>
      <c r="K25" s="74">
        <v>5</v>
      </c>
      <c r="L25" s="75">
        <f t="shared" si="3"/>
        <v>0</v>
      </c>
      <c r="M25" s="61"/>
      <c r="N25" s="61"/>
    </row>
    <row r="26" spans="1:14" s="14" customFormat="1" x14ac:dyDescent="0.35">
      <c r="A26" s="67" t="s">
        <v>48</v>
      </c>
      <c r="B26" s="78" t="s">
        <v>40</v>
      </c>
      <c r="C26" s="68" t="s">
        <v>49</v>
      </c>
      <c r="D26" s="69"/>
      <c r="E26" s="70"/>
      <c r="F26" s="71" t="s">
        <v>32</v>
      </c>
      <c r="G26" s="71">
        <v>1</v>
      </c>
      <c r="H26" s="72">
        <v>1</v>
      </c>
      <c r="I26" s="117"/>
      <c r="J26" s="73">
        <f t="shared" si="2"/>
        <v>0</v>
      </c>
      <c r="K26" s="74">
        <v>5</v>
      </c>
      <c r="L26" s="75">
        <f t="shared" si="3"/>
        <v>0</v>
      </c>
      <c r="M26" s="61"/>
      <c r="N26" s="61"/>
    </row>
    <row r="27" spans="1:14" s="14" customFormat="1" x14ac:dyDescent="0.35">
      <c r="A27" s="67" t="s">
        <v>50</v>
      </c>
      <c r="B27" s="78"/>
      <c r="C27" s="68" t="s">
        <v>51</v>
      </c>
      <c r="D27" s="69"/>
      <c r="E27" s="70"/>
      <c r="F27" s="71" t="s">
        <v>32</v>
      </c>
      <c r="G27" s="71">
        <v>1</v>
      </c>
      <c r="H27" s="72">
        <v>1</v>
      </c>
      <c r="I27" s="117"/>
      <c r="J27" s="73">
        <f t="shared" si="2"/>
        <v>0</v>
      </c>
      <c r="K27" s="74">
        <v>5</v>
      </c>
      <c r="L27" s="75">
        <f t="shared" si="3"/>
        <v>0</v>
      </c>
      <c r="M27" s="61"/>
      <c r="N27" s="61"/>
    </row>
    <row r="28" spans="1:14" s="14" customFormat="1" x14ac:dyDescent="0.35">
      <c r="A28" s="67" t="s">
        <v>52</v>
      </c>
      <c r="B28" s="78"/>
      <c r="C28" s="68" t="s">
        <v>53</v>
      </c>
      <c r="D28" s="69"/>
      <c r="E28" s="70"/>
      <c r="F28" s="71" t="s">
        <v>32</v>
      </c>
      <c r="G28" s="71">
        <v>1</v>
      </c>
      <c r="H28" s="72">
        <v>5</v>
      </c>
      <c r="I28" s="117"/>
      <c r="J28" s="73">
        <f t="shared" si="2"/>
        <v>0</v>
      </c>
      <c r="K28" s="74">
        <v>5</v>
      </c>
      <c r="L28" s="75">
        <f t="shared" si="3"/>
        <v>0</v>
      </c>
      <c r="M28" s="61"/>
      <c r="N28" s="61"/>
    </row>
    <row r="29" spans="1:14" s="14" customFormat="1" x14ac:dyDescent="0.35">
      <c r="A29" s="67" t="s">
        <v>54</v>
      </c>
      <c r="B29" s="78"/>
      <c r="C29" s="68" t="s">
        <v>55</v>
      </c>
      <c r="D29" s="69"/>
      <c r="E29" s="70"/>
      <c r="F29" s="71" t="s">
        <v>32</v>
      </c>
      <c r="G29" s="71">
        <v>1</v>
      </c>
      <c r="H29" s="72">
        <v>1</v>
      </c>
      <c r="I29" s="117"/>
      <c r="J29" s="73">
        <f t="shared" si="2"/>
        <v>0</v>
      </c>
      <c r="K29" s="74">
        <v>5</v>
      </c>
      <c r="L29" s="75">
        <f t="shared" si="3"/>
        <v>0</v>
      </c>
      <c r="M29" s="61"/>
      <c r="N29" s="61"/>
    </row>
    <row r="30" spans="1:14" s="14" customFormat="1" x14ac:dyDescent="0.35">
      <c r="A30" s="67" t="s">
        <v>56</v>
      </c>
      <c r="B30" s="78"/>
      <c r="C30" s="68" t="s">
        <v>57</v>
      </c>
      <c r="D30" s="69"/>
      <c r="E30" s="70"/>
      <c r="F30" s="71" t="s">
        <v>32</v>
      </c>
      <c r="G30" s="71">
        <v>1</v>
      </c>
      <c r="H30" s="72">
        <v>3</v>
      </c>
      <c r="I30" s="117"/>
      <c r="J30" s="73">
        <f t="shared" si="2"/>
        <v>0</v>
      </c>
      <c r="K30" s="74">
        <v>5</v>
      </c>
      <c r="L30" s="75">
        <f t="shared" si="3"/>
        <v>0</v>
      </c>
      <c r="M30" s="61"/>
      <c r="N30" s="61"/>
    </row>
    <row r="31" spans="1:14" s="14" customFormat="1" x14ac:dyDescent="0.35">
      <c r="A31" s="67" t="s">
        <v>58</v>
      </c>
      <c r="B31" s="78"/>
      <c r="C31" s="68" t="s">
        <v>59</v>
      </c>
      <c r="D31" s="69"/>
      <c r="E31" s="70"/>
      <c r="F31" s="71" t="s">
        <v>32</v>
      </c>
      <c r="G31" s="71">
        <v>1</v>
      </c>
      <c r="H31" s="72">
        <v>6</v>
      </c>
      <c r="I31" s="117"/>
      <c r="J31" s="73">
        <f t="shared" si="2"/>
        <v>0</v>
      </c>
      <c r="K31" s="74">
        <v>5</v>
      </c>
      <c r="L31" s="75">
        <f t="shared" si="3"/>
        <v>0</v>
      </c>
      <c r="M31" s="61"/>
      <c r="N31" s="61"/>
    </row>
    <row r="32" spans="1:14" x14ac:dyDescent="0.35">
      <c r="A32" s="77"/>
      <c r="B32" s="78"/>
      <c r="C32" s="79"/>
      <c r="D32" s="80"/>
      <c r="E32" s="57"/>
      <c r="F32" s="57"/>
      <c r="G32" s="57"/>
      <c r="H32" s="81"/>
      <c r="I32" s="117"/>
      <c r="J32" s="73"/>
      <c r="K32" s="50"/>
      <c r="L32" s="59"/>
      <c r="M32" s="42"/>
      <c r="N32" s="82"/>
    </row>
    <row r="33" spans="1:20" x14ac:dyDescent="0.35">
      <c r="A33" s="83" t="s">
        <v>60</v>
      </c>
      <c r="B33" s="78"/>
      <c r="C33" s="84" t="s">
        <v>61</v>
      </c>
      <c r="D33" s="80"/>
      <c r="E33" s="57"/>
      <c r="F33" s="57"/>
      <c r="G33" s="47"/>
      <c r="H33" s="81"/>
      <c r="I33" s="117"/>
      <c r="J33" s="73"/>
      <c r="K33" s="50"/>
      <c r="L33" s="59"/>
      <c r="M33" s="42"/>
      <c r="N33" s="82"/>
    </row>
    <row r="34" spans="1:20" ht="17.5" customHeight="1" x14ac:dyDescent="0.35">
      <c r="A34" s="33" t="s">
        <v>62</v>
      </c>
      <c r="B34" s="44"/>
      <c r="C34" s="45" t="s">
        <v>63</v>
      </c>
      <c r="D34" s="36"/>
      <c r="E34" s="36"/>
      <c r="F34" s="37" t="s">
        <v>32</v>
      </c>
      <c r="G34" s="85">
        <v>1</v>
      </c>
      <c r="H34" s="86">
        <v>0.1</v>
      </c>
      <c r="I34" s="117">
        <f>SUM(J23:J31)</f>
        <v>0</v>
      </c>
      <c r="J34" s="73">
        <f>G34*H34*I34</f>
        <v>0</v>
      </c>
      <c r="K34" s="50">
        <v>5</v>
      </c>
      <c r="L34" s="59">
        <f>K34*J34</f>
        <v>0</v>
      </c>
      <c r="M34" s="42"/>
      <c r="N34" s="82"/>
    </row>
    <row r="35" spans="1:20" ht="15.5" customHeight="1" x14ac:dyDescent="0.35">
      <c r="A35" s="133"/>
      <c r="B35" s="134"/>
      <c r="C35" s="135" t="s">
        <v>73</v>
      </c>
      <c r="D35" s="136"/>
      <c r="E35" s="136"/>
      <c r="F35" s="136"/>
      <c r="G35" s="136"/>
      <c r="H35" s="136"/>
      <c r="I35" s="136"/>
      <c r="J35" s="136"/>
      <c r="K35" s="137"/>
      <c r="L35" s="138">
        <f>SUM(L23:L34)</f>
        <v>0</v>
      </c>
      <c r="M35" s="42"/>
      <c r="N35" s="82"/>
    </row>
    <row r="36" spans="1:20" s="62" customFormat="1" ht="16" x14ac:dyDescent="0.4">
      <c r="A36" s="108" t="s">
        <v>64</v>
      </c>
      <c r="B36" s="44"/>
      <c r="C36" s="109" t="s">
        <v>65</v>
      </c>
      <c r="D36" s="110"/>
      <c r="E36" s="110"/>
      <c r="F36" s="111"/>
      <c r="G36" s="111"/>
      <c r="H36" s="118">
        <f>H37+H38</f>
        <v>4</v>
      </c>
      <c r="I36" s="117"/>
      <c r="J36" s="58"/>
      <c r="K36" s="114"/>
      <c r="L36" s="93"/>
      <c r="M36" s="60"/>
      <c r="N36" s="82"/>
    </row>
    <row r="37" spans="1:20" s="14" customFormat="1" x14ac:dyDescent="0.35">
      <c r="A37" s="67" t="s">
        <v>66</v>
      </c>
      <c r="B37" s="87" t="s">
        <v>67</v>
      </c>
      <c r="C37" s="31" t="s">
        <v>68</v>
      </c>
      <c r="D37" s="88"/>
      <c r="E37" s="88"/>
      <c r="F37" s="71" t="s">
        <v>32</v>
      </c>
      <c r="G37" s="89">
        <v>1</v>
      </c>
      <c r="H37" s="72">
        <v>3</v>
      </c>
      <c r="I37" s="117"/>
      <c r="J37" s="73">
        <f>G37*H37*I37</f>
        <v>0</v>
      </c>
      <c r="K37" s="74">
        <v>5</v>
      </c>
      <c r="L37" s="90">
        <f>J37*K37</f>
        <v>0</v>
      </c>
      <c r="M37" s="61"/>
      <c r="N37" s="61"/>
    </row>
    <row r="38" spans="1:20" s="14" customFormat="1" x14ac:dyDescent="0.35">
      <c r="A38" s="67" t="s">
        <v>69</v>
      </c>
      <c r="B38" s="87" t="s">
        <v>70</v>
      </c>
      <c r="C38" s="31" t="s">
        <v>71</v>
      </c>
      <c r="D38" s="88"/>
      <c r="E38" s="88"/>
      <c r="F38" s="71" t="s">
        <v>32</v>
      </c>
      <c r="G38" s="71">
        <v>1</v>
      </c>
      <c r="H38" s="72">
        <v>1</v>
      </c>
      <c r="I38" s="117"/>
      <c r="J38" s="73">
        <f>G38*H38*I38</f>
        <v>0</v>
      </c>
      <c r="K38" s="74">
        <v>5</v>
      </c>
      <c r="L38" s="90">
        <f>J38*K38</f>
        <v>0</v>
      </c>
      <c r="M38" s="61"/>
      <c r="N38" s="61"/>
    </row>
    <row r="39" spans="1:20" s="14" customFormat="1" x14ac:dyDescent="0.35">
      <c r="A39" s="128"/>
      <c r="B39" s="151"/>
      <c r="C39" s="129" t="s">
        <v>73</v>
      </c>
      <c r="D39" s="130"/>
      <c r="E39" s="130"/>
      <c r="F39" s="130"/>
      <c r="G39" s="130"/>
      <c r="H39" s="130"/>
      <c r="I39" s="130"/>
      <c r="J39" s="130"/>
      <c r="K39" s="131"/>
      <c r="L39" s="132">
        <f>SUM(L37:L38)</f>
        <v>0</v>
      </c>
      <c r="M39" s="61"/>
      <c r="N39" s="61"/>
    </row>
    <row r="40" spans="1:20" s="14" customFormat="1" x14ac:dyDescent="0.35">
      <c r="A40" s="67"/>
      <c r="B40" s="150"/>
      <c r="C40" s="122"/>
      <c r="D40" s="123"/>
      <c r="E40" s="123"/>
      <c r="F40" s="123"/>
      <c r="G40" s="123"/>
      <c r="H40" s="124"/>
      <c r="I40" s="125"/>
      <c r="J40" s="126"/>
      <c r="K40" s="127"/>
      <c r="L40" s="94"/>
      <c r="M40" s="61"/>
      <c r="N40" s="61"/>
    </row>
    <row r="41" spans="1:20" s="91" customFormat="1" ht="15" customHeight="1" outlineLevel="1" thickBot="1" x14ac:dyDescent="0.4">
      <c r="A41" s="144"/>
      <c r="B41" s="145"/>
      <c r="C41" s="146" t="s">
        <v>72</v>
      </c>
      <c r="D41" s="147"/>
      <c r="E41" s="147"/>
      <c r="F41" s="147"/>
      <c r="G41" s="147"/>
      <c r="H41" s="147"/>
      <c r="I41" s="147"/>
      <c r="J41" s="147"/>
      <c r="K41" s="148"/>
      <c r="L41" s="149">
        <f>L19+L35+L39</f>
        <v>0</v>
      </c>
      <c r="M41" s="42"/>
      <c r="N41" s="82"/>
      <c r="O41"/>
      <c r="P41"/>
    </row>
    <row r="42" spans="1:20" customFormat="1" x14ac:dyDescent="0.35">
      <c r="A42" s="14"/>
      <c r="B42" s="13"/>
      <c r="C42" s="14"/>
      <c r="D42" s="10"/>
      <c r="E42" s="10"/>
      <c r="F42" s="14"/>
      <c r="G42" s="10"/>
      <c r="H42" s="10"/>
      <c r="I42" s="9"/>
      <c r="J42" s="9"/>
      <c r="K42" s="16"/>
      <c r="L42" s="9"/>
      <c r="M42" s="42"/>
      <c r="N42" s="92"/>
      <c r="O42" s="11"/>
      <c r="P42" s="11"/>
      <c r="Q42" s="11"/>
      <c r="R42" s="11"/>
      <c r="S42" s="11"/>
      <c r="T42" s="11"/>
    </row>
    <row r="43" spans="1:20" customFormat="1" x14ac:dyDescent="0.35">
      <c r="A43" s="14"/>
      <c r="B43" s="13"/>
      <c r="C43" s="14"/>
      <c r="D43" s="10"/>
      <c r="E43" s="10"/>
      <c r="F43" s="14"/>
      <c r="G43" s="10"/>
      <c r="H43" s="10"/>
      <c r="I43" s="9"/>
      <c r="J43" s="9"/>
      <c r="K43" s="16"/>
      <c r="L43" s="9"/>
      <c r="M43" s="42"/>
      <c r="O43" s="11"/>
      <c r="P43" s="11"/>
      <c r="Q43" s="11"/>
      <c r="R43" s="11"/>
      <c r="S43" s="11"/>
      <c r="T43" s="11"/>
    </row>
    <row r="44" spans="1:20" customFormat="1" x14ac:dyDescent="0.35">
      <c r="A44" s="14"/>
      <c r="B44" s="13"/>
      <c r="C44" s="14"/>
      <c r="D44" s="10"/>
      <c r="E44" s="10"/>
      <c r="F44" s="14"/>
      <c r="G44" s="10"/>
      <c r="H44" s="10"/>
      <c r="I44" s="9"/>
      <c r="J44" s="9"/>
      <c r="K44" s="16"/>
      <c r="L44" s="9"/>
      <c r="M44" s="42"/>
      <c r="O44" s="11"/>
      <c r="P44" s="11"/>
      <c r="Q44" s="11"/>
      <c r="R44" s="11"/>
      <c r="S44" s="11"/>
      <c r="T44" s="11"/>
    </row>
    <row r="45" spans="1:20" customFormat="1" x14ac:dyDescent="0.35">
      <c r="A45" s="14"/>
      <c r="B45" s="13"/>
      <c r="C45" s="14"/>
      <c r="D45" s="10"/>
      <c r="E45" s="10"/>
      <c r="F45" s="14"/>
      <c r="G45" s="10"/>
      <c r="H45" s="10"/>
      <c r="I45" s="9"/>
      <c r="J45" s="9"/>
      <c r="K45" s="16"/>
      <c r="L45" s="9"/>
      <c r="M45" s="42"/>
      <c r="O45" s="11"/>
      <c r="P45" s="11"/>
      <c r="Q45" s="11"/>
      <c r="R45" s="11"/>
      <c r="S45" s="11"/>
      <c r="T45" s="11"/>
    </row>
    <row r="46" spans="1:20" customFormat="1" x14ac:dyDescent="0.35">
      <c r="A46" s="14"/>
      <c r="B46" s="13"/>
      <c r="C46" s="14"/>
      <c r="D46" s="10"/>
      <c r="E46" s="10"/>
      <c r="F46" s="14"/>
      <c r="G46" s="10"/>
      <c r="H46" s="10"/>
      <c r="I46" s="9"/>
      <c r="J46" s="9"/>
      <c r="K46" s="16"/>
      <c r="L46" s="9"/>
      <c r="M46" s="42"/>
      <c r="O46" s="11"/>
      <c r="P46" s="11"/>
      <c r="Q46" s="11"/>
      <c r="R46" s="11"/>
      <c r="S46" s="11"/>
      <c r="T46" s="11"/>
    </row>
    <row r="47" spans="1:20" customFormat="1" x14ac:dyDescent="0.35">
      <c r="A47" s="14"/>
      <c r="B47" s="13"/>
      <c r="C47" s="14"/>
      <c r="D47" s="10"/>
      <c r="E47" s="10"/>
      <c r="F47" s="14"/>
      <c r="G47" s="10"/>
      <c r="H47" s="10"/>
      <c r="I47" s="9"/>
      <c r="J47" s="9"/>
      <c r="K47" s="16"/>
      <c r="L47" s="9"/>
      <c r="M47" s="42"/>
      <c r="O47" s="11"/>
      <c r="P47" s="11"/>
      <c r="Q47" s="11"/>
      <c r="R47" s="11"/>
      <c r="S47" s="11"/>
      <c r="T47" s="11"/>
    </row>
    <row r="48" spans="1:20" customFormat="1" x14ac:dyDescent="0.35">
      <c r="A48" s="14"/>
      <c r="B48" s="13"/>
      <c r="C48" s="14"/>
      <c r="D48" s="10"/>
      <c r="E48" s="10"/>
      <c r="F48" s="14"/>
      <c r="G48" s="10"/>
      <c r="H48" s="10"/>
      <c r="I48" s="9"/>
      <c r="J48" s="9"/>
      <c r="K48" s="16"/>
      <c r="L48" s="9"/>
      <c r="M48" s="42"/>
      <c r="O48" s="11"/>
      <c r="P48" s="11"/>
      <c r="Q48" s="11"/>
      <c r="R48" s="11"/>
      <c r="S48" s="11"/>
      <c r="T48" s="11"/>
    </row>
    <row r="49" spans="1:20" customFormat="1" x14ac:dyDescent="0.35">
      <c r="A49" s="14"/>
      <c r="B49" s="13"/>
      <c r="C49" s="14"/>
      <c r="D49" s="10"/>
      <c r="E49" s="10"/>
      <c r="F49" s="14"/>
      <c r="G49" s="10"/>
      <c r="H49" s="10"/>
      <c r="I49" s="9"/>
      <c r="J49" s="9"/>
      <c r="K49" s="16"/>
      <c r="L49" s="9"/>
      <c r="M49" s="42"/>
      <c r="O49" s="11"/>
      <c r="P49" s="11"/>
      <c r="Q49" s="11"/>
      <c r="R49" s="11"/>
      <c r="S49" s="11"/>
      <c r="T49" s="11"/>
    </row>
    <row r="50" spans="1:20" customFormat="1" x14ac:dyDescent="0.35">
      <c r="A50" s="14"/>
      <c r="B50" s="13"/>
      <c r="C50" s="14"/>
      <c r="D50" s="10"/>
      <c r="E50" s="10"/>
      <c r="F50" s="14"/>
      <c r="G50" s="10"/>
      <c r="H50" s="10"/>
      <c r="I50" s="9"/>
      <c r="J50" s="9"/>
      <c r="K50" s="16"/>
      <c r="L50" s="9"/>
      <c r="M50" s="42"/>
      <c r="O50" s="11"/>
      <c r="P50" s="11"/>
      <c r="Q50" s="11"/>
      <c r="R50" s="11"/>
      <c r="S50" s="11"/>
      <c r="T50" s="11"/>
    </row>
    <row r="51" spans="1:20" customFormat="1" x14ac:dyDescent="0.35">
      <c r="A51" s="14"/>
      <c r="B51" s="13"/>
      <c r="C51" s="14"/>
      <c r="D51" s="10"/>
      <c r="E51" s="10"/>
      <c r="F51" s="14"/>
      <c r="G51" s="10"/>
      <c r="H51" s="10"/>
      <c r="I51" s="9"/>
      <c r="J51" s="9"/>
      <c r="K51" s="16"/>
      <c r="L51" s="9"/>
      <c r="M51" s="42"/>
      <c r="O51" s="11"/>
      <c r="P51" s="11"/>
      <c r="Q51" s="11"/>
      <c r="R51" s="11"/>
      <c r="S51" s="11"/>
      <c r="T51" s="11"/>
    </row>
    <row r="52" spans="1:20" customFormat="1" x14ac:dyDescent="0.35">
      <c r="A52" s="14"/>
      <c r="B52" s="13"/>
      <c r="C52" s="14"/>
      <c r="D52" s="10"/>
      <c r="E52" s="10"/>
      <c r="F52" s="14"/>
      <c r="G52" s="10"/>
      <c r="H52" s="10"/>
      <c r="I52" s="9"/>
      <c r="J52" s="9"/>
      <c r="K52" s="16"/>
      <c r="L52" s="9"/>
      <c r="M52" s="42"/>
      <c r="O52" s="11"/>
      <c r="P52" s="11"/>
      <c r="Q52" s="11"/>
      <c r="R52" s="11"/>
      <c r="S52" s="11"/>
      <c r="T52" s="11"/>
    </row>
    <row r="53" spans="1:20" customFormat="1" x14ac:dyDescent="0.35">
      <c r="A53" s="14"/>
      <c r="B53" s="13"/>
      <c r="C53" s="14"/>
      <c r="D53" s="10"/>
      <c r="E53" s="10"/>
      <c r="F53" s="14"/>
      <c r="G53" s="10"/>
      <c r="H53" s="10"/>
      <c r="I53" s="9"/>
      <c r="J53" s="9"/>
      <c r="K53" s="16"/>
      <c r="L53" s="9"/>
      <c r="M53" s="42"/>
      <c r="O53" s="11"/>
      <c r="P53" s="11"/>
      <c r="Q53" s="11"/>
      <c r="R53" s="11"/>
      <c r="S53" s="11"/>
      <c r="T53" s="11"/>
    </row>
    <row r="54" spans="1:20" customFormat="1" x14ac:dyDescent="0.35">
      <c r="A54" s="14"/>
      <c r="B54" s="13"/>
      <c r="C54" s="14"/>
      <c r="D54" s="10"/>
      <c r="E54" s="10"/>
      <c r="F54" s="14"/>
      <c r="G54" s="10"/>
      <c r="H54" s="10"/>
      <c r="I54" s="9"/>
      <c r="J54" s="9"/>
      <c r="K54" s="16"/>
      <c r="L54" s="9"/>
      <c r="M54" s="42"/>
      <c r="O54" s="11"/>
      <c r="P54" s="11"/>
      <c r="Q54" s="11"/>
      <c r="R54" s="11"/>
      <c r="S54" s="11"/>
      <c r="T54" s="11"/>
    </row>
    <row r="55" spans="1:20" customFormat="1" x14ac:dyDescent="0.35">
      <c r="A55" s="14"/>
      <c r="B55" s="13"/>
      <c r="C55" s="14"/>
      <c r="D55" s="10"/>
      <c r="E55" s="10"/>
      <c r="F55" s="14"/>
      <c r="G55" s="10"/>
      <c r="H55" s="10"/>
      <c r="I55" s="9"/>
      <c r="J55" s="9"/>
      <c r="K55" s="16"/>
      <c r="L55" s="9"/>
      <c r="M55" s="42"/>
      <c r="O55" s="11"/>
      <c r="P55" s="11"/>
      <c r="Q55" s="11"/>
      <c r="R55" s="11"/>
      <c r="S55" s="11"/>
      <c r="T55" s="11"/>
    </row>
    <row r="56" spans="1:20" customFormat="1" x14ac:dyDescent="0.35">
      <c r="A56" s="14"/>
      <c r="B56" s="13"/>
      <c r="C56" s="14"/>
      <c r="D56" s="10"/>
      <c r="E56" s="10"/>
      <c r="F56" s="14"/>
      <c r="G56" s="10"/>
      <c r="H56" s="10"/>
      <c r="I56" s="9"/>
      <c r="J56" s="9"/>
      <c r="K56" s="16"/>
      <c r="L56" s="9"/>
      <c r="M56" s="42"/>
      <c r="O56" s="11"/>
      <c r="P56" s="11"/>
      <c r="Q56" s="11"/>
      <c r="R56" s="11"/>
      <c r="S56" s="11"/>
      <c r="T56" s="11"/>
    </row>
    <row r="57" spans="1:20" customFormat="1" x14ac:dyDescent="0.35">
      <c r="A57" s="14"/>
      <c r="B57" s="13"/>
      <c r="C57" s="14"/>
      <c r="D57" s="10"/>
      <c r="E57" s="10"/>
      <c r="F57" s="14"/>
      <c r="G57" s="10"/>
      <c r="H57" s="10"/>
      <c r="I57" s="9"/>
      <c r="J57" s="9"/>
      <c r="K57" s="16"/>
      <c r="L57" s="9"/>
      <c r="M57" s="42"/>
      <c r="O57" s="11"/>
      <c r="P57" s="11"/>
      <c r="Q57" s="11"/>
      <c r="R57" s="11"/>
      <c r="S57" s="11"/>
      <c r="T57" s="11"/>
    </row>
    <row r="58" spans="1:20" customFormat="1" x14ac:dyDescent="0.35">
      <c r="A58" s="14"/>
      <c r="B58" s="13"/>
      <c r="C58" s="14"/>
      <c r="D58" s="10"/>
      <c r="E58" s="10"/>
      <c r="F58" s="14"/>
      <c r="G58" s="10"/>
      <c r="H58" s="10"/>
      <c r="I58" s="9"/>
      <c r="J58" s="9"/>
      <c r="K58" s="16"/>
      <c r="L58" s="9"/>
      <c r="M58" s="42"/>
      <c r="O58" s="11"/>
      <c r="P58" s="11"/>
      <c r="Q58" s="11"/>
      <c r="R58" s="11"/>
      <c r="S58" s="11"/>
      <c r="T58" s="11"/>
    </row>
    <row r="59" spans="1:20" customFormat="1" x14ac:dyDescent="0.35">
      <c r="A59" s="14"/>
      <c r="B59" s="13"/>
      <c r="C59" s="14"/>
      <c r="D59" s="10"/>
      <c r="E59" s="10"/>
      <c r="F59" s="14"/>
      <c r="G59" s="10"/>
      <c r="H59" s="10"/>
      <c r="I59" s="9"/>
      <c r="J59" s="9"/>
      <c r="K59" s="16"/>
      <c r="L59" s="9"/>
      <c r="M59" s="42"/>
      <c r="O59" s="11"/>
      <c r="P59" s="11"/>
      <c r="Q59" s="11"/>
      <c r="R59" s="11"/>
      <c r="S59" s="11"/>
      <c r="T59" s="11"/>
    </row>
    <row r="60" spans="1:20" customFormat="1" x14ac:dyDescent="0.35">
      <c r="A60" s="14"/>
      <c r="B60" s="13"/>
      <c r="C60" s="14"/>
      <c r="D60" s="10"/>
      <c r="E60" s="10"/>
      <c r="F60" s="14"/>
      <c r="G60" s="10"/>
      <c r="H60" s="10"/>
      <c r="I60" s="9"/>
      <c r="J60" s="9"/>
      <c r="K60" s="16"/>
      <c r="L60" s="9"/>
      <c r="M60" s="42"/>
      <c r="O60" s="11"/>
      <c r="P60" s="11"/>
      <c r="Q60" s="11"/>
      <c r="R60" s="11"/>
      <c r="S60" s="11"/>
      <c r="T60" s="11"/>
    </row>
    <row r="61" spans="1:20" customFormat="1" x14ac:dyDescent="0.35">
      <c r="A61" s="14"/>
      <c r="B61" s="13"/>
      <c r="C61" s="14"/>
      <c r="D61" s="10"/>
      <c r="E61" s="10"/>
      <c r="F61" s="14"/>
      <c r="G61" s="10"/>
      <c r="H61" s="10"/>
      <c r="I61" s="9"/>
      <c r="J61" s="9"/>
      <c r="K61" s="16"/>
      <c r="L61" s="9"/>
      <c r="M61" s="42"/>
      <c r="O61" s="11"/>
      <c r="P61" s="11"/>
      <c r="Q61" s="11"/>
      <c r="R61" s="11"/>
      <c r="S61" s="11"/>
      <c r="T61" s="11"/>
    </row>
    <row r="62" spans="1:20" customFormat="1" x14ac:dyDescent="0.35">
      <c r="A62" s="14"/>
      <c r="B62" s="13"/>
      <c r="C62" s="14"/>
      <c r="D62" s="10"/>
      <c r="E62" s="10"/>
      <c r="F62" s="14"/>
      <c r="G62" s="10"/>
      <c r="H62" s="10"/>
      <c r="I62" s="9"/>
      <c r="J62" s="9"/>
      <c r="K62" s="16"/>
      <c r="L62" s="9"/>
      <c r="M62" s="42"/>
      <c r="O62" s="11"/>
      <c r="P62" s="11"/>
      <c r="Q62" s="11"/>
      <c r="R62" s="11"/>
      <c r="S62" s="11"/>
      <c r="T62" s="11"/>
    </row>
    <row r="63" spans="1:20" customFormat="1" x14ac:dyDescent="0.35">
      <c r="A63" s="14"/>
      <c r="B63" s="13"/>
      <c r="C63" s="14"/>
      <c r="D63" s="10"/>
      <c r="E63" s="10"/>
      <c r="F63" s="14"/>
      <c r="G63" s="10"/>
      <c r="H63" s="10"/>
      <c r="I63" s="9"/>
      <c r="J63" s="9"/>
      <c r="K63" s="16"/>
      <c r="L63" s="9"/>
      <c r="M63" s="42"/>
      <c r="O63" s="11"/>
      <c r="P63" s="11"/>
      <c r="Q63" s="11"/>
      <c r="R63" s="11"/>
      <c r="S63" s="11"/>
      <c r="T63" s="11"/>
    </row>
    <row r="64" spans="1:20" customFormat="1" x14ac:dyDescent="0.35">
      <c r="A64" s="14"/>
      <c r="B64" s="13"/>
      <c r="C64" s="14"/>
      <c r="D64" s="10"/>
      <c r="E64" s="10"/>
      <c r="F64" s="14"/>
      <c r="G64" s="10"/>
      <c r="H64" s="10"/>
      <c r="I64" s="9"/>
      <c r="J64" s="9"/>
      <c r="K64" s="16"/>
      <c r="L64" s="9"/>
      <c r="M64" s="42"/>
      <c r="O64" s="11"/>
      <c r="P64" s="11"/>
      <c r="Q64" s="11"/>
      <c r="R64" s="11"/>
      <c r="S64" s="11"/>
      <c r="T64" s="11"/>
    </row>
  </sheetData>
  <mergeCells count="5">
    <mergeCell ref="A7:L7"/>
    <mergeCell ref="C19:K19"/>
    <mergeCell ref="C35:K35"/>
    <mergeCell ref="C39:K39"/>
    <mergeCell ref="C41:K41"/>
  </mergeCells>
  <pageMargins left="0.7" right="0.7" top="0.75" bottom="0.75" header="0.3" footer="0.3"/>
  <pageSetup scale="65"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Nikiwe Madonsela</dc:creator>
  <cp:lastModifiedBy>Nikiwe Madonsela</cp:lastModifiedBy>
  <cp:lastPrinted>2025-05-30T07:22:20Z</cp:lastPrinted>
  <dcterms:created xsi:type="dcterms:W3CDTF">2025-02-10T12:52:45Z</dcterms:created>
  <dcterms:modified xsi:type="dcterms:W3CDTF">2025-05-30T07:22:43Z</dcterms:modified>
</cp:coreProperties>
</file>